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Работа\Воспитетельная программа\24-25\"/>
    </mc:Choice>
  </mc:AlternateContent>
  <xr:revisionPtr revIDLastSave="0" documentId="8_{A7793396-57D2-42ED-9E4E-D9AE03DE32F2}" xr6:coauthVersionLast="47" xr6:coauthVersionMax="47" xr10:uidLastSave="{00000000-0000-0000-0000-000000000000}"/>
  <bookViews>
    <workbookView xWindow="-120" yWindow="-120" windowWidth="29040" windowHeight="15840" tabRatio="857" activeTab="1" xr2:uid="{00000000-000D-0000-FFFF-FFFF00000000}"/>
  </bookViews>
  <sheets>
    <sheet name="Основные сведения" sheetId="3" r:id="rId1"/>
    <sheet name="Сентябрь" sheetId="2" r:id="rId2"/>
    <sheet name="Октябрь" sheetId="4" r:id="rId3"/>
    <sheet name="Ноябрь" sheetId="5" r:id="rId4"/>
    <sheet name="Декабрь" sheetId="6" r:id="rId5"/>
    <sheet name="Январь" sheetId="7" r:id="rId6"/>
    <sheet name="Февраль" sheetId="8" r:id="rId7"/>
    <sheet name="Март" sheetId="9" r:id="rId8"/>
    <sheet name="Апрель" sheetId="10" r:id="rId9"/>
    <sheet name="Май" sheetId="11" r:id="rId10"/>
    <sheet name="Июнь" sheetId="12" r:id="rId11"/>
    <sheet name="План-сетка для распечатки" sheetId="1" r:id="rId12"/>
    <sheet name="Мониторинг" sheetId="13" r:id="rId13"/>
  </sheets>
  <definedNames>
    <definedName name="_xlnm._FilterDatabase" localSheetId="1" hidden="1">Сентябрь!$K$11:$K$50</definedName>
    <definedName name="Модули">'Основные сведения'!$B$17:$B$34</definedName>
    <definedName name="Направления">'Основные сведения'!$B$8:$B$15</definedName>
    <definedName name="_xlnm.Print_Area" localSheetId="12">Мониторинг!$A$1:$AN$53</definedName>
    <definedName name="_xlnm.Print_Area" localSheetId="0">'Основные сведения'!$A$1:$B$34</definedName>
    <definedName name="_xlnm.Print_Area" localSheetId="11">'План-сетка для распечатки'!$A$2:$U$19,'План-сетка для распечатки'!$A$21:$U$36,'План-сетка для распечатки'!$A$40:$U$55,'План-сетка для распечатки'!$A$60:$U$77,'План-сетка для распечатки'!$A$82:$U$97,'План-сетка для распечатки'!$A$100:$U$115,'План-сетка для распечатки'!$A$120:$U$137,'План-сетка для распечатки'!$A$142:$U$157,'План-сетка для распечатки'!$A$162:$U$177,'План-сетка для распечатки'!$A$180:$U$197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5" i="1" l="1"/>
  <c r="A77" i="1"/>
  <c r="U77" i="1"/>
  <c r="S77" i="1"/>
  <c r="U76" i="1"/>
  <c r="T76" i="1"/>
  <c r="S76" i="1"/>
  <c r="R76" i="1"/>
  <c r="P76" i="1"/>
  <c r="M76" i="1"/>
  <c r="J76" i="1"/>
  <c r="G76" i="1"/>
  <c r="D76" i="1"/>
  <c r="A75" i="1"/>
  <c r="U197" i="1"/>
  <c r="S197" i="1"/>
  <c r="A197" i="1"/>
  <c r="U196" i="1"/>
  <c r="T196" i="1"/>
  <c r="S196" i="1"/>
  <c r="R196" i="1"/>
  <c r="P196" i="1"/>
  <c r="M196" i="1"/>
  <c r="J196" i="1"/>
  <c r="G196" i="1"/>
  <c r="D196" i="1"/>
  <c r="U137" i="1"/>
  <c r="S137" i="1"/>
  <c r="A137" i="1"/>
  <c r="U136" i="1"/>
  <c r="T136" i="1"/>
  <c r="S136" i="1"/>
  <c r="R136" i="1"/>
  <c r="P136" i="1"/>
  <c r="M136" i="1"/>
  <c r="J136" i="1"/>
  <c r="G136" i="1"/>
  <c r="D136" i="1"/>
  <c r="A97" i="1"/>
  <c r="A95" i="1"/>
  <c r="A93" i="1"/>
  <c r="A91" i="1"/>
  <c r="A89" i="1"/>
  <c r="A73" i="1"/>
  <c r="A71" i="1"/>
  <c r="A69" i="1"/>
  <c r="A67" i="1"/>
  <c r="H17" i="2"/>
  <c r="A55" i="1"/>
  <c r="A53" i="1"/>
  <c r="A51" i="1"/>
  <c r="A49" i="1"/>
  <c r="A47" i="1"/>
  <c r="A36" i="1"/>
  <c r="A34" i="1"/>
  <c r="A32" i="1"/>
  <c r="A30" i="1"/>
  <c r="A28" i="1"/>
  <c r="A19" i="1"/>
  <c r="U19" i="1"/>
  <c r="S19" i="1"/>
  <c r="U18" i="1"/>
  <c r="T18" i="1"/>
  <c r="S18" i="1"/>
  <c r="R18" i="1"/>
  <c r="P18" i="1"/>
  <c r="M18" i="1"/>
  <c r="J18" i="1"/>
  <c r="G18" i="1"/>
  <c r="D18" i="1"/>
  <c r="N50" i="4"/>
  <c r="N50" i="5"/>
  <c r="N50" i="6"/>
  <c r="Q76" i="1" s="1"/>
  <c r="N50" i="7"/>
  <c r="N50" i="8"/>
  <c r="N50" i="9"/>
  <c r="Q136" i="1" s="1"/>
  <c r="N50" i="10"/>
  <c r="N50" i="11"/>
  <c r="N50" i="12"/>
  <c r="Q196" i="1" s="1"/>
  <c r="N50" i="2"/>
  <c r="Q18" i="1" s="1"/>
  <c r="N12" i="4"/>
  <c r="N13" i="4"/>
  <c r="N14" i="4"/>
  <c r="N15" i="4"/>
  <c r="N16" i="4"/>
  <c r="N17" i="4"/>
  <c r="N18" i="4"/>
  <c r="N19" i="4"/>
  <c r="N20" i="4"/>
  <c r="N21" i="4"/>
  <c r="N22" i="4"/>
  <c r="N23" i="4"/>
  <c r="N24" i="4"/>
  <c r="N25" i="4"/>
  <c r="N26" i="4"/>
  <c r="N27" i="4"/>
  <c r="N28" i="4"/>
  <c r="N29" i="4"/>
  <c r="N30" i="4"/>
  <c r="N31" i="4"/>
  <c r="N32" i="4"/>
  <c r="N33" i="4"/>
  <c r="N34" i="4"/>
  <c r="N35" i="4"/>
  <c r="N36" i="4"/>
  <c r="N37" i="4"/>
  <c r="N38" i="4"/>
  <c r="N39" i="4"/>
  <c r="N40" i="4"/>
  <c r="N41" i="4"/>
  <c r="K35" i="1" s="1"/>
  <c r="N42" i="4"/>
  <c r="N43" i="4"/>
  <c r="N44" i="4"/>
  <c r="N45" i="4"/>
  <c r="N46" i="4"/>
  <c r="N47" i="4"/>
  <c r="N48" i="4"/>
  <c r="N49" i="4"/>
  <c r="N12" i="5"/>
  <c r="N13" i="5"/>
  <c r="N14" i="5"/>
  <c r="N15" i="5"/>
  <c r="N16" i="5"/>
  <c r="N17" i="5"/>
  <c r="N18" i="5"/>
  <c r="N19" i="5"/>
  <c r="N20" i="5"/>
  <c r="N21" i="5"/>
  <c r="N22" i="5"/>
  <c r="N23" i="5"/>
  <c r="N24" i="5"/>
  <c r="N25" i="5"/>
  <c r="N26" i="5"/>
  <c r="N27" i="5"/>
  <c r="N28" i="5"/>
  <c r="N29" i="5"/>
  <c r="N30" i="5"/>
  <c r="N31" i="5"/>
  <c r="N32" i="5"/>
  <c r="N33" i="5"/>
  <c r="N34" i="5"/>
  <c r="N35" i="5"/>
  <c r="N36" i="5"/>
  <c r="N37" i="5"/>
  <c r="N38" i="5"/>
  <c r="N39" i="5"/>
  <c r="N40" i="5"/>
  <c r="N41" i="5"/>
  <c r="N42" i="5"/>
  <c r="N43" i="5"/>
  <c r="N44" i="5"/>
  <c r="N45" i="5"/>
  <c r="N46" i="5"/>
  <c r="N47" i="5"/>
  <c r="N48" i="5"/>
  <c r="N49" i="5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7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E76" i="1" s="1"/>
  <c r="N47" i="6"/>
  <c r="H76" i="1" s="1"/>
  <c r="N48" i="6"/>
  <c r="K76" i="1" s="1"/>
  <c r="N49" i="6"/>
  <c r="N76" i="1" s="1"/>
  <c r="N12" i="7"/>
  <c r="N13" i="7"/>
  <c r="N14" i="7"/>
  <c r="N15" i="7"/>
  <c r="N16" i="7"/>
  <c r="N17" i="7"/>
  <c r="N18" i="7"/>
  <c r="N19" i="7"/>
  <c r="N20" i="7"/>
  <c r="N21" i="7"/>
  <c r="N22" i="7"/>
  <c r="N23" i="7"/>
  <c r="N24" i="7"/>
  <c r="N25" i="7"/>
  <c r="N26" i="7"/>
  <c r="N27" i="7"/>
  <c r="N28" i="7"/>
  <c r="N29" i="7"/>
  <c r="N30" i="7"/>
  <c r="N31" i="7"/>
  <c r="N32" i="7"/>
  <c r="N33" i="7"/>
  <c r="N34" i="7"/>
  <c r="N35" i="7"/>
  <c r="N36" i="7"/>
  <c r="N37" i="7"/>
  <c r="N38" i="7"/>
  <c r="N39" i="7"/>
  <c r="N40" i="7"/>
  <c r="N41" i="7"/>
  <c r="N42" i="7"/>
  <c r="N43" i="7"/>
  <c r="N44" i="7"/>
  <c r="N45" i="7"/>
  <c r="N46" i="7"/>
  <c r="N47" i="7"/>
  <c r="N48" i="7"/>
  <c r="N49" i="7"/>
  <c r="N12" i="8"/>
  <c r="N13" i="8"/>
  <c r="N14" i="8"/>
  <c r="N15" i="8"/>
  <c r="N16" i="8"/>
  <c r="N17" i="8"/>
  <c r="N18" i="8"/>
  <c r="N19" i="8"/>
  <c r="N20" i="8"/>
  <c r="N21" i="8"/>
  <c r="N22" i="8"/>
  <c r="N23" i="8"/>
  <c r="N24" i="8"/>
  <c r="N25" i="8"/>
  <c r="N26" i="8"/>
  <c r="N27" i="8"/>
  <c r="N28" i="8"/>
  <c r="N29" i="8"/>
  <c r="N30" i="8"/>
  <c r="N31" i="8"/>
  <c r="N32" i="8"/>
  <c r="N33" i="8"/>
  <c r="N34" i="8"/>
  <c r="N35" i="8"/>
  <c r="N36" i="8"/>
  <c r="N37" i="8"/>
  <c r="N38" i="8"/>
  <c r="N39" i="8"/>
  <c r="N40" i="8"/>
  <c r="N41" i="8"/>
  <c r="N42" i="8"/>
  <c r="N43" i="8"/>
  <c r="N44" i="8"/>
  <c r="N45" i="8"/>
  <c r="N46" i="8"/>
  <c r="N47" i="8"/>
  <c r="N48" i="8"/>
  <c r="N49" i="8"/>
  <c r="N12" i="9"/>
  <c r="N13" i="9"/>
  <c r="N14" i="9"/>
  <c r="N15" i="9"/>
  <c r="N16" i="9"/>
  <c r="N17" i="9"/>
  <c r="N18" i="9"/>
  <c r="N19" i="9"/>
  <c r="N20" i="9"/>
  <c r="N21" i="9"/>
  <c r="N22" i="9"/>
  <c r="N23" i="9"/>
  <c r="N24" i="9"/>
  <c r="N25" i="9"/>
  <c r="N26" i="9"/>
  <c r="N27" i="9"/>
  <c r="N28" i="9"/>
  <c r="N29" i="9"/>
  <c r="N30" i="9"/>
  <c r="N31" i="9"/>
  <c r="N32" i="9"/>
  <c r="N33" i="9"/>
  <c r="N34" i="9"/>
  <c r="N35" i="9"/>
  <c r="N36" i="9"/>
  <c r="N37" i="9"/>
  <c r="N38" i="9"/>
  <c r="N39" i="9"/>
  <c r="N40" i="9"/>
  <c r="N41" i="9"/>
  <c r="N42" i="9"/>
  <c r="N43" i="9"/>
  <c r="N44" i="9"/>
  <c r="N45" i="9"/>
  <c r="N46" i="9"/>
  <c r="E136" i="1" s="1"/>
  <c r="N47" i="9"/>
  <c r="H136" i="1" s="1"/>
  <c r="N48" i="9"/>
  <c r="K136" i="1" s="1"/>
  <c r="N49" i="9"/>
  <c r="N136" i="1" s="1"/>
  <c r="N12" i="10"/>
  <c r="N13" i="10"/>
  <c r="N14" i="10"/>
  <c r="N15" i="10"/>
  <c r="N16" i="10"/>
  <c r="N17" i="10"/>
  <c r="N18" i="10"/>
  <c r="N19" i="10"/>
  <c r="N20" i="10"/>
  <c r="N21" i="10"/>
  <c r="N22" i="10"/>
  <c r="N23" i="10"/>
  <c r="N24" i="10"/>
  <c r="N25" i="10"/>
  <c r="N26" i="10"/>
  <c r="N27" i="10"/>
  <c r="N28" i="10"/>
  <c r="N29" i="10"/>
  <c r="N30" i="10"/>
  <c r="N31" i="10"/>
  <c r="N32" i="10"/>
  <c r="N33" i="10"/>
  <c r="N34" i="10"/>
  <c r="N35" i="10"/>
  <c r="N36" i="10"/>
  <c r="N37" i="10"/>
  <c r="N38" i="10"/>
  <c r="N39" i="10"/>
  <c r="N40" i="10"/>
  <c r="N41" i="10"/>
  <c r="N42" i="10"/>
  <c r="N43" i="10"/>
  <c r="N44" i="10"/>
  <c r="N45" i="10"/>
  <c r="N46" i="10"/>
  <c r="N47" i="10"/>
  <c r="N48" i="10"/>
  <c r="N49" i="10"/>
  <c r="N12" i="11"/>
  <c r="N13" i="11"/>
  <c r="N14" i="11"/>
  <c r="N15" i="11"/>
  <c r="N16" i="11"/>
  <c r="N17" i="11"/>
  <c r="N18" i="11"/>
  <c r="N19" i="11"/>
  <c r="N20" i="11"/>
  <c r="N21" i="11"/>
  <c r="N22" i="11"/>
  <c r="N23" i="11"/>
  <c r="N24" i="11"/>
  <c r="N25" i="11"/>
  <c r="N26" i="11"/>
  <c r="N27" i="11"/>
  <c r="N28" i="11"/>
  <c r="N29" i="11"/>
  <c r="N30" i="11"/>
  <c r="N31" i="11"/>
  <c r="N32" i="11"/>
  <c r="N33" i="11"/>
  <c r="N34" i="11"/>
  <c r="N35" i="11"/>
  <c r="N36" i="11"/>
  <c r="N37" i="11"/>
  <c r="N38" i="11"/>
  <c r="N39" i="11"/>
  <c r="N40" i="11"/>
  <c r="N41" i="11"/>
  <c r="N42" i="11"/>
  <c r="N43" i="11"/>
  <c r="N44" i="11"/>
  <c r="N45" i="11"/>
  <c r="N46" i="11"/>
  <c r="N47" i="11"/>
  <c r="N48" i="11"/>
  <c r="N49" i="11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E196" i="1" s="1"/>
  <c r="N47" i="12"/>
  <c r="H196" i="1" s="1"/>
  <c r="N48" i="12"/>
  <c r="K196" i="1" s="1"/>
  <c r="N49" i="12"/>
  <c r="N196" i="1" s="1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E18" i="1" s="1"/>
  <c r="N47" i="2"/>
  <c r="H18" i="1" s="1"/>
  <c r="N48" i="2"/>
  <c r="K18" i="1" s="1"/>
  <c r="N49" i="2"/>
  <c r="N18" i="1" s="1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D36" i="1" s="1"/>
  <c r="J40" i="4"/>
  <c r="J41" i="4"/>
  <c r="J42" i="4"/>
  <c r="J43" i="4"/>
  <c r="J44" i="4"/>
  <c r="J45" i="4"/>
  <c r="J46" i="4"/>
  <c r="J47" i="4"/>
  <c r="J48" i="4"/>
  <c r="J49" i="4"/>
  <c r="J50" i="4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42" i="5"/>
  <c r="J43" i="5"/>
  <c r="J44" i="5"/>
  <c r="J45" i="5"/>
  <c r="J46" i="5"/>
  <c r="J47" i="5"/>
  <c r="J48" i="5"/>
  <c r="J49" i="5"/>
  <c r="J50" i="5"/>
  <c r="J12" i="6"/>
  <c r="J13" i="6"/>
  <c r="J14" i="6"/>
  <c r="J15" i="6"/>
  <c r="J16" i="6"/>
  <c r="J17" i="6"/>
  <c r="J18" i="6"/>
  <c r="J19" i="6"/>
  <c r="J20" i="6"/>
  <c r="J21" i="6"/>
  <c r="M69" i="1" s="1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D77" i="1" s="1"/>
  <c r="J47" i="6"/>
  <c r="G77" i="1" s="1"/>
  <c r="J48" i="6"/>
  <c r="J77" i="1" s="1"/>
  <c r="J49" i="6"/>
  <c r="M77" i="1" s="1"/>
  <c r="J50" i="6"/>
  <c r="P77" i="1" s="1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D137" i="1" s="1"/>
  <c r="J47" i="9"/>
  <c r="G137" i="1" s="1"/>
  <c r="J48" i="9"/>
  <c r="J137" i="1" s="1"/>
  <c r="J49" i="9"/>
  <c r="M137" i="1" s="1"/>
  <c r="J50" i="9"/>
  <c r="P137" i="1" s="1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38" i="12"/>
  <c r="J39" i="12"/>
  <c r="J40" i="12"/>
  <c r="J41" i="12"/>
  <c r="J42" i="12"/>
  <c r="J43" i="12"/>
  <c r="J44" i="12"/>
  <c r="J45" i="12"/>
  <c r="J46" i="12"/>
  <c r="D197" i="1" s="1"/>
  <c r="J47" i="12"/>
  <c r="G197" i="1" s="1"/>
  <c r="J48" i="12"/>
  <c r="J197" i="1" s="1"/>
  <c r="J49" i="12"/>
  <c r="M197" i="1" s="1"/>
  <c r="J50" i="12"/>
  <c r="P197" i="1" s="1"/>
  <c r="J12" i="2"/>
  <c r="J13" i="2"/>
  <c r="J14" i="2"/>
  <c r="J15" i="2"/>
  <c r="J16" i="2"/>
  <c r="J17" i="2"/>
  <c r="J18" i="2"/>
  <c r="J19" i="2"/>
  <c r="J20" i="2"/>
  <c r="J11" i="1" s="1"/>
  <c r="J21" i="2"/>
  <c r="J22" i="2"/>
  <c r="J23" i="2"/>
  <c r="J24" i="2"/>
  <c r="U11" i="1" s="1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D19" i="1" s="1"/>
  <c r="J47" i="2"/>
  <c r="G19" i="1" s="1"/>
  <c r="J48" i="2"/>
  <c r="J19" i="1" s="1"/>
  <c r="J49" i="2"/>
  <c r="M19" i="1" s="1"/>
  <c r="J50" i="2"/>
  <c r="P19" i="1" s="1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H44" i="5"/>
  <c r="H45" i="5"/>
  <c r="H46" i="5"/>
  <c r="H47" i="5"/>
  <c r="H48" i="5"/>
  <c r="H49" i="5"/>
  <c r="H50" i="5"/>
  <c r="H12" i="6"/>
  <c r="H13" i="6"/>
  <c r="H14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C76" i="1" s="1"/>
  <c r="H47" i="6"/>
  <c r="F76" i="1" s="1"/>
  <c r="H48" i="6"/>
  <c r="I76" i="1" s="1"/>
  <c r="H49" i="6"/>
  <c r="L76" i="1" s="1"/>
  <c r="H50" i="6"/>
  <c r="O76" i="1" s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32" i="7"/>
  <c r="H33" i="7"/>
  <c r="H34" i="7"/>
  <c r="H35" i="7"/>
  <c r="H36" i="7"/>
  <c r="H37" i="7"/>
  <c r="H38" i="7"/>
  <c r="H39" i="7"/>
  <c r="H40" i="7"/>
  <c r="H41" i="7"/>
  <c r="H42" i="7"/>
  <c r="H43" i="7"/>
  <c r="H44" i="7"/>
  <c r="H45" i="7"/>
  <c r="H46" i="7"/>
  <c r="H47" i="7"/>
  <c r="H48" i="7"/>
  <c r="H49" i="7"/>
  <c r="H50" i="7"/>
  <c r="H12" i="8"/>
  <c r="H13" i="8"/>
  <c r="H14" i="8"/>
  <c r="H15" i="8"/>
  <c r="H16" i="8"/>
  <c r="H17" i="8"/>
  <c r="H18" i="8"/>
  <c r="H19" i="8"/>
  <c r="H20" i="8"/>
  <c r="H21" i="8"/>
  <c r="H22" i="8"/>
  <c r="H23" i="8"/>
  <c r="H24" i="8"/>
  <c r="H25" i="8"/>
  <c r="H26" i="8"/>
  <c r="H27" i="8"/>
  <c r="H28" i="8"/>
  <c r="H29" i="8"/>
  <c r="H30" i="8"/>
  <c r="H31" i="8"/>
  <c r="H32" i="8"/>
  <c r="H33" i="8"/>
  <c r="H34" i="8"/>
  <c r="H35" i="8"/>
  <c r="H36" i="8"/>
  <c r="H37" i="8"/>
  <c r="H38" i="8"/>
  <c r="H39" i="8"/>
  <c r="H40" i="8"/>
  <c r="H41" i="8"/>
  <c r="H42" i="8"/>
  <c r="H43" i="8"/>
  <c r="H44" i="8"/>
  <c r="H45" i="8"/>
  <c r="H46" i="8"/>
  <c r="H47" i="8"/>
  <c r="H48" i="8"/>
  <c r="H49" i="8"/>
  <c r="H50" i="8"/>
  <c r="H12" i="9"/>
  <c r="H13" i="9"/>
  <c r="H14" i="9"/>
  <c r="H15" i="9"/>
  <c r="H16" i="9"/>
  <c r="H17" i="9"/>
  <c r="H18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C136" i="1" s="1"/>
  <c r="H47" i="9"/>
  <c r="F136" i="1" s="1"/>
  <c r="H48" i="9"/>
  <c r="I136" i="1" s="1"/>
  <c r="H49" i="9"/>
  <c r="L136" i="1" s="1"/>
  <c r="H50" i="9"/>
  <c r="O136" i="1" s="1"/>
  <c r="H12" i="10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40" i="10"/>
  <c r="H41" i="10"/>
  <c r="H42" i="10"/>
  <c r="H43" i="10"/>
  <c r="H44" i="10"/>
  <c r="H45" i="10"/>
  <c r="H46" i="10"/>
  <c r="H47" i="10"/>
  <c r="H48" i="10"/>
  <c r="H49" i="10"/>
  <c r="H50" i="10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7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C196" i="1" s="1"/>
  <c r="H47" i="12"/>
  <c r="F196" i="1" s="1"/>
  <c r="H48" i="12"/>
  <c r="I196" i="1" s="1"/>
  <c r="H49" i="12"/>
  <c r="L196" i="1" s="1"/>
  <c r="H50" i="12"/>
  <c r="O196" i="1" s="1"/>
  <c r="H12" i="2"/>
  <c r="H13" i="2"/>
  <c r="H14" i="2"/>
  <c r="H15" i="2"/>
  <c r="H16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C18" i="1" s="1"/>
  <c r="H47" i="2"/>
  <c r="F18" i="1" s="1"/>
  <c r="H48" i="2"/>
  <c r="I18" i="1" s="1"/>
  <c r="H49" i="2"/>
  <c r="L18" i="1" s="1"/>
  <c r="H50" i="2"/>
  <c r="O18" i="1" s="1"/>
  <c r="L52" i="13" l="1"/>
  <c r="K52" i="13"/>
  <c r="J52" i="13"/>
  <c r="I52" i="13"/>
  <c r="H52" i="13"/>
  <c r="G52" i="13"/>
  <c r="F52" i="13"/>
  <c r="E52" i="13"/>
  <c r="D52" i="13"/>
  <c r="C52" i="13"/>
  <c r="L51" i="13"/>
  <c r="K51" i="13"/>
  <c r="J51" i="13"/>
  <c r="I51" i="13"/>
  <c r="H51" i="13"/>
  <c r="G51" i="13"/>
  <c r="F51" i="13"/>
  <c r="E51" i="13"/>
  <c r="D51" i="13"/>
  <c r="C51" i="13"/>
  <c r="L50" i="13"/>
  <c r="K50" i="13"/>
  <c r="J50" i="13"/>
  <c r="I50" i="13"/>
  <c r="H50" i="13"/>
  <c r="G50" i="13"/>
  <c r="F50" i="13"/>
  <c r="E50" i="13"/>
  <c r="D50" i="13"/>
  <c r="C50" i="13"/>
  <c r="L49" i="13"/>
  <c r="K49" i="13"/>
  <c r="J49" i="13"/>
  <c r="I49" i="13"/>
  <c r="H49" i="13"/>
  <c r="G49" i="13"/>
  <c r="F49" i="13"/>
  <c r="E49" i="13"/>
  <c r="D49" i="13"/>
  <c r="C49" i="13"/>
  <c r="L48" i="13"/>
  <c r="K48" i="13"/>
  <c r="J48" i="13"/>
  <c r="I48" i="13"/>
  <c r="H48" i="13"/>
  <c r="G48" i="13"/>
  <c r="F48" i="13"/>
  <c r="E48" i="13"/>
  <c r="D48" i="13"/>
  <c r="C48" i="13"/>
  <c r="L47" i="13"/>
  <c r="K47" i="13"/>
  <c r="J47" i="13"/>
  <c r="I47" i="13"/>
  <c r="H47" i="13"/>
  <c r="G47" i="13"/>
  <c r="F47" i="13"/>
  <c r="E47" i="13"/>
  <c r="D47" i="13"/>
  <c r="C47" i="13"/>
  <c r="L46" i="13"/>
  <c r="K46" i="13"/>
  <c r="J46" i="13"/>
  <c r="I46" i="13"/>
  <c r="H46" i="13"/>
  <c r="G46" i="13"/>
  <c r="F46" i="13"/>
  <c r="E46" i="13"/>
  <c r="D46" i="13"/>
  <c r="C46" i="13"/>
  <c r="L45" i="13"/>
  <c r="K45" i="13"/>
  <c r="J45" i="13"/>
  <c r="I45" i="13"/>
  <c r="H45" i="13"/>
  <c r="G45" i="13"/>
  <c r="F45" i="13"/>
  <c r="E45" i="13"/>
  <c r="D45" i="13"/>
  <c r="C45" i="13"/>
  <c r="L44" i="13"/>
  <c r="K44" i="13"/>
  <c r="J44" i="13"/>
  <c r="I44" i="13"/>
  <c r="H44" i="13"/>
  <c r="G44" i="13"/>
  <c r="F44" i="13"/>
  <c r="E44" i="13"/>
  <c r="D44" i="13"/>
  <c r="C44" i="13"/>
  <c r="L43" i="13"/>
  <c r="K43" i="13"/>
  <c r="J43" i="13"/>
  <c r="I43" i="13"/>
  <c r="H43" i="13"/>
  <c r="G43" i="13"/>
  <c r="F43" i="13"/>
  <c r="E43" i="13"/>
  <c r="D43" i="13"/>
  <c r="C43" i="13"/>
  <c r="L42" i="13"/>
  <c r="K42" i="13"/>
  <c r="J42" i="13"/>
  <c r="I42" i="13"/>
  <c r="H42" i="13"/>
  <c r="G42" i="13"/>
  <c r="F42" i="13"/>
  <c r="E42" i="13"/>
  <c r="D42" i="13"/>
  <c r="C42" i="13"/>
  <c r="L41" i="13"/>
  <c r="K41" i="13"/>
  <c r="J41" i="13"/>
  <c r="I41" i="13"/>
  <c r="H41" i="13"/>
  <c r="G41" i="13"/>
  <c r="F41" i="13"/>
  <c r="E41" i="13"/>
  <c r="D41" i="13"/>
  <c r="C41" i="13"/>
  <c r="L40" i="13"/>
  <c r="K40" i="13"/>
  <c r="J40" i="13"/>
  <c r="I40" i="13"/>
  <c r="H40" i="13"/>
  <c r="G40" i="13"/>
  <c r="F40" i="13"/>
  <c r="E40" i="13"/>
  <c r="D40" i="13"/>
  <c r="C40" i="13"/>
  <c r="L39" i="13"/>
  <c r="K39" i="13"/>
  <c r="J39" i="13"/>
  <c r="I39" i="13"/>
  <c r="H39" i="13"/>
  <c r="G39" i="13"/>
  <c r="F39" i="13"/>
  <c r="E39" i="13"/>
  <c r="D39" i="13"/>
  <c r="C39" i="13"/>
  <c r="L38" i="13"/>
  <c r="K38" i="13"/>
  <c r="J38" i="13"/>
  <c r="I38" i="13"/>
  <c r="H38" i="13"/>
  <c r="G38" i="13"/>
  <c r="F38" i="13"/>
  <c r="E38" i="13"/>
  <c r="D38" i="13"/>
  <c r="C38" i="13"/>
  <c r="L37" i="13"/>
  <c r="K37" i="13"/>
  <c r="J37" i="13"/>
  <c r="I37" i="13"/>
  <c r="H37" i="13"/>
  <c r="G37" i="13"/>
  <c r="F37" i="13"/>
  <c r="E37" i="13"/>
  <c r="D37" i="13"/>
  <c r="C37" i="13"/>
  <c r="L36" i="13"/>
  <c r="K36" i="13"/>
  <c r="J36" i="13"/>
  <c r="I36" i="13"/>
  <c r="H36" i="13"/>
  <c r="G36" i="13"/>
  <c r="F36" i="13"/>
  <c r="E36" i="13"/>
  <c r="D36" i="13"/>
  <c r="C36" i="13"/>
  <c r="L35" i="13"/>
  <c r="K35" i="13"/>
  <c r="J35" i="13"/>
  <c r="I35" i="13"/>
  <c r="H35" i="13"/>
  <c r="G35" i="13"/>
  <c r="F35" i="13"/>
  <c r="E35" i="13"/>
  <c r="D35" i="13"/>
  <c r="C35" i="13"/>
  <c r="L12" i="13"/>
  <c r="K12" i="13"/>
  <c r="J12" i="13"/>
  <c r="I12" i="13"/>
  <c r="H12" i="13"/>
  <c r="G12" i="13"/>
  <c r="F12" i="13"/>
  <c r="E12" i="13"/>
  <c r="D12" i="13"/>
  <c r="C12" i="13"/>
  <c r="L11" i="13"/>
  <c r="K11" i="13"/>
  <c r="J11" i="13"/>
  <c r="I11" i="13"/>
  <c r="H11" i="13"/>
  <c r="G11" i="13"/>
  <c r="F11" i="13"/>
  <c r="E11" i="13"/>
  <c r="D11" i="13"/>
  <c r="C11" i="13"/>
  <c r="L10" i="13"/>
  <c r="K10" i="13"/>
  <c r="J10" i="13"/>
  <c r="I10" i="13"/>
  <c r="H10" i="13"/>
  <c r="G10" i="13"/>
  <c r="F10" i="13"/>
  <c r="E10" i="13"/>
  <c r="D10" i="13"/>
  <c r="C10" i="13"/>
  <c r="L9" i="13"/>
  <c r="K9" i="13"/>
  <c r="J9" i="13"/>
  <c r="I9" i="13"/>
  <c r="H9" i="13"/>
  <c r="G9" i="13"/>
  <c r="F9" i="13"/>
  <c r="E9" i="13"/>
  <c r="D9" i="13"/>
  <c r="C9" i="13"/>
  <c r="L8" i="13"/>
  <c r="K8" i="13"/>
  <c r="J8" i="13"/>
  <c r="I8" i="13"/>
  <c r="H8" i="13"/>
  <c r="G8" i="13"/>
  <c r="F8" i="13"/>
  <c r="E8" i="13"/>
  <c r="D8" i="13"/>
  <c r="C8" i="13"/>
  <c r="L7" i="13"/>
  <c r="K7" i="13"/>
  <c r="J7" i="13"/>
  <c r="I7" i="13"/>
  <c r="H7" i="13"/>
  <c r="G7" i="13"/>
  <c r="F7" i="13"/>
  <c r="E7" i="13"/>
  <c r="D7" i="13"/>
  <c r="C7" i="13"/>
  <c r="L6" i="13"/>
  <c r="K6" i="13"/>
  <c r="J6" i="13"/>
  <c r="I6" i="13"/>
  <c r="H6" i="13"/>
  <c r="G6" i="13"/>
  <c r="F6" i="13"/>
  <c r="E6" i="13"/>
  <c r="D6" i="13"/>
  <c r="C6" i="13"/>
  <c r="L5" i="13"/>
  <c r="K5" i="13"/>
  <c r="J5" i="13"/>
  <c r="I5" i="13"/>
  <c r="H5" i="13"/>
  <c r="G5" i="13"/>
  <c r="F5" i="13"/>
  <c r="E5" i="13"/>
  <c r="D5" i="13"/>
  <c r="C5" i="13"/>
  <c r="U195" i="1"/>
  <c r="S195" i="1"/>
  <c r="P195" i="1"/>
  <c r="M195" i="1"/>
  <c r="J195" i="1"/>
  <c r="G195" i="1"/>
  <c r="D195" i="1"/>
  <c r="U194" i="1"/>
  <c r="T194" i="1"/>
  <c r="S194" i="1"/>
  <c r="R194" i="1"/>
  <c r="Q194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U193" i="1"/>
  <c r="S193" i="1"/>
  <c r="P193" i="1"/>
  <c r="M193" i="1"/>
  <c r="J193" i="1"/>
  <c r="G193" i="1"/>
  <c r="D193" i="1"/>
  <c r="U192" i="1"/>
  <c r="T192" i="1"/>
  <c r="S192" i="1"/>
  <c r="R192" i="1"/>
  <c r="Q192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U191" i="1"/>
  <c r="S191" i="1"/>
  <c r="P191" i="1"/>
  <c r="M191" i="1"/>
  <c r="J191" i="1"/>
  <c r="G191" i="1"/>
  <c r="D191" i="1"/>
  <c r="U190" i="1"/>
  <c r="T190" i="1"/>
  <c r="S190" i="1"/>
  <c r="R190" i="1"/>
  <c r="Q190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U189" i="1"/>
  <c r="S189" i="1"/>
  <c r="P189" i="1"/>
  <c r="M189" i="1"/>
  <c r="J189" i="1"/>
  <c r="G189" i="1"/>
  <c r="D189" i="1"/>
  <c r="U188" i="1"/>
  <c r="T188" i="1"/>
  <c r="S188" i="1"/>
  <c r="R188" i="1"/>
  <c r="Q188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U187" i="1"/>
  <c r="S187" i="1"/>
  <c r="P187" i="1"/>
  <c r="M187" i="1"/>
  <c r="J187" i="1"/>
  <c r="G187" i="1"/>
  <c r="U186" i="1"/>
  <c r="T186" i="1"/>
  <c r="S186" i="1"/>
  <c r="Q186" i="1"/>
  <c r="P186" i="1"/>
  <c r="M186" i="1"/>
  <c r="K186" i="1"/>
  <c r="J186" i="1"/>
  <c r="I186" i="1"/>
  <c r="H186" i="1"/>
  <c r="G186" i="1"/>
  <c r="F186" i="1"/>
  <c r="D186" i="1"/>
  <c r="U177" i="1"/>
  <c r="S177" i="1"/>
  <c r="P177" i="1"/>
  <c r="M177" i="1"/>
  <c r="J177" i="1"/>
  <c r="G177" i="1"/>
  <c r="D177" i="1"/>
  <c r="U176" i="1"/>
  <c r="T176" i="1"/>
  <c r="S176" i="1"/>
  <c r="R176" i="1"/>
  <c r="Q176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U175" i="1"/>
  <c r="S175" i="1"/>
  <c r="P175" i="1"/>
  <c r="M175" i="1"/>
  <c r="J175" i="1"/>
  <c r="G175" i="1"/>
  <c r="D175" i="1"/>
  <c r="U174" i="1"/>
  <c r="T174" i="1"/>
  <c r="S174" i="1"/>
  <c r="R174" i="1"/>
  <c r="Q174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U173" i="1"/>
  <c r="S173" i="1"/>
  <c r="P173" i="1"/>
  <c r="M173" i="1"/>
  <c r="J173" i="1"/>
  <c r="G173" i="1"/>
  <c r="D173" i="1"/>
  <c r="U172" i="1"/>
  <c r="T172" i="1"/>
  <c r="S172" i="1"/>
  <c r="R172" i="1"/>
  <c r="Q172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U171" i="1"/>
  <c r="S171" i="1"/>
  <c r="P171" i="1"/>
  <c r="M171" i="1"/>
  <c r="J171" i="1"/>
  <c r="G171" i="1"/>
  <c r="D171" i="1"/>
  <c r="U170" i="1"/>
  <c r="T170" i="1"/>
  <c r="S170" i="1"/>
  <c r="R170" i="1"/>
  <c r="Q170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U169" i="1"/>
  <c r="S169" i="1"/>
  <c r="P169" i="1"/>
  <c r="M169" i="1"/>
  <c r="J169" i="1"/>
  <c r="G169" i="1"/>
  <c r="U168" i="1"/>
  <c r="T168" i="1"/>
  <c r="S168" i="1"/>
  <c r="Q168" i="1"/>
  <c r="P168" i="1"/>
  <c r="O168" i="1"/>
  <c r="M168" i="1"/>
  <c r="L168" i="1"/>
  <c r="K168" i="1"/>
  <c r="J168" i="1"/>
  <c r="I168" i="1"/>
  <c r="H168" i="1"/>
  <c r="G168" i="1"/>
  <c r="F168" i="1"/>
  <c r="D168" i="1"/>
  <c r="U157" i="1"/>
  <c r="S157" i="1"/>
  <c r="P157" i="1"/>
  <c r="M157" i="1"/>
  <c r="J157" i="1"/>
  <c r="G157" i="1"/>
  <c r="D157" i="1"/>
  <c r="U156" i="1"/>
  <c r="T156" i="1"/>
  <c r="S156" i="1"/>
  <c r="R156" i="1"/>
  <c r="Q156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U155" i="1"/>
  <c r="S155" i="1"/>
  <c r="P155" i="1"/>
  <c r="M155" i="1"/>
  <c r="J155" i="1"/>
  <c r="G155" i="1"/>
  <c r="D155" i="1"/>
  <c r="U154" i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U153" i="1"/>
  <c r="S153" i="1"/>
  <c r="P153" i="1"/>
  <c r="M153" i="1"/>
  <c r="J153" i="1"/>
  <c r="G153" i="1"/>
  <c r="D153" i="1"/>
  <c r="U152" i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U151" i="1"/>
  <c r="S151" i="1"/>
  <c r="P151" i="1"/>
  <c r="M151" i="1"/>
  <c r="J151" i="1"/>
  <c r="G151" i="1"/>
  <c r="D151" i="1"/>
  <c r="U150" i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U149" i="1"/>
  <c r="S149" i="1"/>
  <c r="P149" i="1"/>
  <c r="M149" i="1"/>
  <c r="J149" i="1"/>
  <c r="G149" i="1"/>
  <c r="U148" i="1"/>
  <c r="T148" i="1"/>
  <c r="S148" i="1"/>
  <c r="Q148" i="1"/>
  <c r="P148" i="1"/>
  <c r="M148" i="1"/>
  <c r="K148" i="1"/>
  <c r="J148" i="1"/>
  <c r="I148" i="1"/>
  <c r="H148" i="1"/>
  <c r="G148" i="1"/>
  <c r="F148" i="1"/>
  <c r="D148" i="1"/>
  <c r="U135" i="1"/>
  <c r="S135" i="1"/>
  <c r="P135" i="1"/>
  <c r="M135" i="1"/>
  <c r="J135" i="1"/>
  <c r="G135" i="1"/>
  <c r="D135" i="1"/>
  <c r="U134" i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U133" i="1"/>
  <c r="S133" i="1"/>
  <c r="P133" i="1"/>
  <c r="M133" i="1"/>
  <c r="J133" i="1"/>
  <c r="G133" i="1"/>
  <c r="D133" i="1"/>
  <c r="U132" i="1"/>
  <c r="T132" i="1"/>
  <c r="S132" i="1"/>
  <c r="R132" i="1"/>
  <c r="Q132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U131" i="1"/>
  <c r="S131" i="1"/>
  <c r="P131" i="1"/>
  <c r="M131" i="1"/>
  <c r="J131" i="1"/>
  <c r="G131" i="1"/>
  <c r="D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U129" i="1"/>
  <c r="S129" i="1"/>
  <c r="P129" i="1"/>
  <c r="M129" i="1"/>
  <c r="J129" i="1"/>
  <c r="G129" i="1"/>
  <c r="D129" i="1"/>
  <c r="U128" i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U127" i="1"/>
  <c r="S127" i="1"/>
  <c r="P127" i="1"/>
  <c r="M127" i="1"/>
  <c r="J127" i="1"/>
  <c r="G127" i="1"/>
  <c r="U126" i="1"/>
  <c r="T126" i="1"/>
  <c r="S126" i="1"/>
  <c r="Q126" i="1"/>
  <c r="P126" i="1"/>
  <c r="O126" i="1"/>
  <c r="M126" i="1"/>
  <c r="K126" i="1"/>
  <c r="J126" i="1"/>
  <c r="I126" i="1"/>
  <c r="H126" i="1"/>
  <c r="G126" i="1"/>
  <c r="F126" i="1"/>
  <c r="D126" i="1"/>
  <c r="U115" i="1"/>
  <c r="S115" i="1"/>
  <c r="P115" i="1"/>
  <c r="M115" i="1"/>
  <c r="J115" i="1"/>
  <c r="G115" i="1"/>
  <c r="D115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U113" i="1"/>
  <c r="S113" i="1"/>
  <c r="P113" i="1"/>
  <c r="M113" i="1"/>
  <c r="J113" i="1"/>
  <c r="G113" i="1"/>
  <c r="D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U111" i="1"/>
  <c r="S111" i="1"/>
  <c r="P111" i="1"/>
  <c r="M111" i="1"/>
  <c r="J111" i="1"/>
  <c r="G111" i="1"/>
  <c r="D111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U109" i="1"/>
  <c r="S109" i="1"/>
  <c r="P109" i="1"/>
  <c r="M109" i="1"/>
  <c r="J109" i="1"/>
  <c r="G109" i="1"/>
  <c r="D109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U107" i="1"/>
  <c r="S107" i="1"/>
  <c r="P107" i="1"/>
  <c r="M107" i="1"/>
  <c r="J107" i="1"/>
  <c r="G107" i="1"/>
  <c r="U106" i="1"/>
  <c r="T106" i="1"/>
  <c r="S106" i="1"/>
  <c r="P106" i="1"/>
  <c r="M106" i="1"/>
  <c r="K106" i="1"/>
  <c r="J106" i="1"/>
  <c r="I106" i="1"/>
  <c r="H106" i="1"/>
  <c r="G106" i="1"/>
  <c r="F106" i="1"/>
  <c r="D106" i="1"/>
  <c r="U97" i="1"/>
  <c r="S97" i="1"/>
  <c r="P97" i="1"/>
  <c r="M97" i="1"/>
  <c r="J97" i="1"/>
  <c r="G97" i="1"/>
  <c r="D97" i="1"/>
  <c r="U96" i="1"/>
  <c r="T96" i="1"/>
  <c r="S96" i="1"/>
  <c r="R96" i="1"/>
  <c r="Q96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U95" i="1"/>
  <c r="S95" i="1"/>
  <c r="P95" i="1"/>
  <c r="M95" i="1"/>
  <c r="J95" i="1"/>
  <c r="G95" i="1"/>
  <c r="D95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U93" i="1"/>
  <c r="S93" i="1"/>
  <c r="P93" i="1"/>
  <c r="M93" i="1"/>
  <c r="J93" i="1"/>
  <c r="G93" i="1"/>
  <c r="D93" i="1"/>
  <c r="U92" i="1"/>
  <c r="T92" i="1"/>
  <c r="S92" i="1"/>
  <c r="R92" i="1"/>
  <c r="Q92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U91" i="1"/>
  <c r="S91" i="1"/>
  <c r="P91" i="1"/>
  <c r="M91" i="1"/>
  <c r="J91" i="1"/>
  <c r="G91" i="1"/>
  <c r="D91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U89" i="1"/>
  <c r="S89" i="1"/>
  <c r="P89" i="1"/>
  <c r="M89" i="1"/>
  <c r="J89" i="1"/>
  <c r="G89" i="1"/>
  <c r="U88" i="1"/>
  <c r="T88" i="1"/>
  <c r="S88" i="1"/>
  <c r="P88" i="1"/>
  <c r="O88" i="1"/>
  <c r="N88" i="1"/>
  <c r="M88" i="1"/>
  <c r="K88" i="1"/>
  <c r="J88" i="1"/>
  <c r="I88" i="1"/>
  <c r="H88" i="1"/>
  <c r="G88" i="1"/>
  <c r="F88" i="1"/>
  <c r="D88" i="1"/>
  <c r="U75" i="1"/>
  <c r="S75" i="1"/>
  <c r="P75" i="1"/>
  <c r="M75" i="1"/>
  <c r="J75" i="1"/>
  <c r="G75" i="1"/>
  <c r="D75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U73" i="1"/>
  <c r="S73" i="1"/>
  <c r="P73" i="1"/>
  <c r="M73" i="1"/>
  <c r="J73" i="1"/>
  <c r="G73" i="1"/>
  <c r="D73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U71" i="1"/>
  <c r="S71" i="1"/>
  <c r="P71" i="1"/>
  <c r="M71" i="1"/>
  <c r="J71" i="1"/>
  <c r="G71" i="1"/>
  <c r="D71" i="1"/>
  <c r="U70" i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U69" i="1"/>
  <c r="S69" i="1"/>
  <c r="P69" i="1"/>
  <c r="J69" i="1"/>
  <c r="G69" i="1"/>
  <c r="D69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U67" i="1"/>
  <c r="S67" i="1"/>
  <c r="P67" i="1"/>
  <c r="M67" i="1"/>
  <c r="J67" i="1"/>
  <c r="G67" i="1"/>
  <c r="U66" i="1"/>
  <c r="T66" i="1"/>
  <c r="S66" i="1"/>
  <c r="P66" i="1"/>
  <c r="N66" i="1"/>
  <c r="M66" i="1"/>
  <c r="K66" i="1"/>
  <c r="J66" i="1"/>
  <c r="I66" i="1"/>
  <c r="H66" i="1"/>
  <c r="G66" i="1"/>
  <c r="F66" i="1"/>
  <c r="D66" i="1"/>
  <c r="U55" i="1"/>
  <c r="S55" i="1"/>
  <c r="P55" i="1"/>
  <c r="M55" i="1"/>
  <c r="J55" i="1"/>
  <c r="G55" i="1"/>
  <c r="D55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U53" i="1"/>
  <c r="S53" i="1"/>
  <c r="P53" i="1"/>
  <c r="M53" i="1"/>
  <c r="J53" i="1"/>
  <c r="G53" i="1"/>
  <c r="D53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U51" i="1"/>
  <c r="S51" i="1"/>
  <c r="P51" i="1"/>
  <c r="M51" i="1"/>
  <c r="J51" i="1"/>
  <c r="G51" i="1"/>
  <c r="D51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U49" i="1"/>
  <c r="S49" i="1"/>
  <c r="P49" i="1"/>
  <c r="M49" i="1"/>
  <c r="J49" i="1"/>
  <c r="G49" i="1"/>
  <c r="D49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U47" i="1"/>
  <c r="S47" i="1"/>
  <c r="P47" i="1"/>
  <c r="M47" i="1"/>
  <c r="J47" i="1"/>
  <c r="G47" i="1"/>
  <c r="U46" i="1"/>
  <c r="T46" i="1"/>
  <c r="S46" i="1"/>
  <c r="P46" i="1"/>
  <c r="N46" i="1"/>
  <c r="M46" i="1"/>
  <c r="K46" i="1"/>
  <c r="J46" i="1"/>
  <c r="I46" i="1"/>
  <c r="H46" i="1"/>
  <c r="G46" i="1"/>
  <c r="F46" i="1"/>
  <c r="D46" i="1"/>
  <c r="P36" i="1"/>
  <c r="M36" i="1"/>
  <c r="J36" i="1"/>
  <c r="U35" i="1"/>
  <c r="T35" i="1"/>
  <c r="S35" i="1"/>
  <c r="R35" i="1"/>
  <c r="Q35" i="1"/>
  <c r="P35" i="1"/>
  <c r="O35" i="1"/>
  <c r="N35" i="1"/>
  <c r="M35" i="1"/>
  <c r="L35" i="1"/>
  <c r="J35" i="1"/>
  <c r="I35" i="1"/>
  <c r="H35" i="1"/>
  <c r="G35" i="1"/>
  <c r="F35" i="1"/>
  <c r="E35" i="1"/>
  <c r="D35" i="1"/>
  <c r="C35" i="1"/>
  <c r="P34" i="1"/>
  <c r="M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J32" i="1"/>
  <c r="D32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S30" i="1"/>
  <c r="G30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U28" i="1"/>
  <c r="P28" i="1"/>
  <c r="J28" i="1"/>
  <c r="U27" i="1"/>
  <c r="T27" i="1"/>
  <c r="S27" i="1"/>
  <c r="P27" i="1"/>
  <c r="O27" i="1"/>
  <c r="N27" i="1"/>
  <c r="M27" i="1"/>
  <c r="K27" i="1"/>
  <c r="J27" i="1"/>
  <c r="I27" i="1"/>
  <c r="H27" i="1"/>
  <c r="G27" i="1"/>
  <c r="F27" i="1"/>
  <c r="D27" i="1"/>
  <c r="U16" i="1"/>
  <c r="S16" i="1"/>
  <c r="P16" i="1"/>
  <c r="M16" i="1"/>
  <c r="J16" i="1"/>
  <c r="G16" i="1"/>
  <c r="D16" i="1"/>
  <c r="M10" i="1"/>
  <c r="J10" i="1"/>
  <c r="S8" i="1"/>
  <c r="A151" i="1"/>
  <c r="U14" i="1"/>
  <c r="U12" i="1"/>
  <c r="U10" i="1"/>
  <c r="S14" i="1"/>
  <c r="P14" i="1"/>
  <c r="M14" i="1"/>
  <c r="J14" i="1"/>
  <c r="G14" i="1"/>
  <c r="D14" i="1"/>
  <c r="S12" i="1"/>
  <c r="P12" i="1"/>
  <c r="M12" i="1"/>
  <c r="J12" i="1"/>
  <c r="I12" i="1"/>
  <c r="G12" i="1"/>
  <c r="A177" i="1"/>
  <c r="A175" i="1"/>
  <c r="A173" i="1"/>
  <c r="A171" i="1"/>
  <c r="A169" i="1"/>
  <c r="D12" i="1"/>
  <c r="S11" i="1"/>
  <c r="S10" i="1"/>
  <c r="R10" i="1"/>
  <c r="P10" i="1"/>
  <c r="G10" i="1"/>
  <c r="D10" i="1"/>
  <c r="D8" i="1"/>
  <c r="G8" i="1"/>
  <c r="F8" i="1"/>
  <c r="J8" i="1"/>
  <c r="M8" i="1"/>
  <c r="S28" i="1"/>
  <c r="D30" i="1"/>
  <c r="J30" i="1"/>
  <c r="M30" i="1"/>
  <c r="P30" i="1"/>
  <c r="U30" i="1"/>
  <c r="G32" i="1"/>
  <c r="M32" i="1"/>
  <c r="P32" i="1"/>
  <c r="S32" i="1"/>
  <c r="U32" i="1"/>
  <c r="D34" i="1"/>
  <c r="G34" i="1"/>
  <c r="J34" i="1"/>
  <c r="S34" i="1"/>
  <c r="U34" i="1"/>
  <c r="G36" i="1"/>
  <c r="S36" i="1"/>
  <c r="U36" i="1"/>
  <c r="S9" i="1"/>
  <c r="U9" i="1"/>
  <c r="D11" i="1"/>
  <c r="G11" i="1"/>
  <c r="M11" i="1"/>
  <c r="P11" i="1"/>
  <c r="D13" i="1"/>
  <c r="G13" i="1"/>
  <c r="J13" i="1"/>
  <c r="M13" i="1"/>
  <c r="P13" i="1"/>
  <c r="S13" i="1"/>
  <c r="U13" i="1"/>
  <c r="D15" i="1"/>
  <c r="G15" i="1"/>
  <c r="J15" i="1"/>
  <c r="M15" i="1"/>
  <c r="P15" i="1"/>
  <c r="S15" i="1"/>
  <c r="U15" i="1"/>
  <c r="D17" i="1"/>
  <c r="G17" i="1"/>
  <c r="J17" i="1"/>
  <c r="M17" i="1"/>
  <c r="P17" i="1"/>
  <c r="S17" i="1"/>
  <c r="U17" i="1"/>
  <c r="J11" i="4"/>
  <c r="D28" i="1" s="1"/>
  <c r="G28" i="1"/>
  <c r="M28" i="1"/>
  <c r="J11" i="5"/>
  <c r="D47" i="1" s="1"/>
  <c r="J11" i="6"/>
  <c r="D67" i="1" s="1"/>
  <c r="J11" i="7"/>
  <c r="D89" i="1" s="1"/>
  <c r="J11" i="8"/>
  <c r="D107" i="1" s="1"/>
  <c r="J11" i="9"/>
  <c r="D127" i="1" s="1"/>
  <c r="J11" i="10"/>
  <c r="D149" i="1" s="1"/>
  <c r="J11" i="11"/>
  <c r="D169" i="1" s="1"/>
  <c r="J11" i="12"/>
  <c r="D187" i="1" s="1"/>
  <c r="J11" i="2"/>
  <c r="D9" i="1" s="1"/>
  <c r="G9" i="1"/>
  <c r="J9" i="1"/>
  <c r="M9" i="1"/>
  <c r="P9" i="1"/>
  <c r="R27" i="1"/>
  <c r="R46" i="1"/>
  <c r="R66" i="1"/>
  <c r="R88" i="1"/>
  <c r="R106" i="1"/>
  <c r="R126" i="1"/>
  <c r="R148" i="1"/>
  <c r="R168" i="1"/>
  <c r="R186" i="1"/>
  <c r="R8" i="1"/>
  <c r="T8" i="1"/>
  <c r="C10" i="1"/>
  <c r="E10" i="1"/>
  <c r="F10" i="1"/>
  <c r="H10" i="1"/>
  <c r="I10" i="1"/>
  <c r="K10" i="1"/>
  <c r="L10" i="1"/>
  <c r="N10" i="1"/>
  <c r="O10" i="1"/>
  <c r="Q10" i="1"/>
  <c r="T10" i="1"/>
  <c r="C12" i="1"/>
  <c r="E12" i="1"/>
  <c r="F12" i="1"/>
  <c r="H12" i="1"/>
  <c r="K12" i="1"/>
  <c r="L12" i="1"/>
  <c r="N12" i="1"/>
  <c r="O12" i="1"/>
  <c r="Q12" i="1"/>
  <c r="R12" i="1"/>
  <c r="T12" i="1"/>
  <c r="C14" i="1"/>
  <c r="E14" i="1"/>
  <c r="F14" i="1"/>
  <c r="H14" i="1"/>
  <c r="I14" i="1"/>
  <c r="K14" i="1"/>
  <c r="L14" i="1"/>
  <c r="N14" i="1"/>
  <c r="O14" i="1"/>
  <c r="Q14" i="1"/>
  <c r="R14" i="1"/>
  <c r="T14" i="1"/>
  <c r="C16" i="1"/>
  <c r="E16" i="1"/>
  <c r="F16" i="1"/>
  <c r="H16" i="1"/>
  <c r="I16" i="1"/>
  <c r="K16" i="1"/>
  <c r="L16" i="1"/>
  <c r="N16" i="1"/>
  <c r="O16" i="1"/>
  <c r="Q16" i="1"/>
  <c r="R16" i="1"/>
  <c r="T16" i="1"/>
  <c r="H11" i="4"/>
  <c r="C27" i="1" s="1"/>
  <c r="N11" i="4"/>
  <c r="E27" i="1" s="1"/>
  <c r="L27" i="1"/>
  <c r="H11" i="5"/>
  <c r="C46" i="1" s="1"/>
  <c r="N11" i="5"/>
  <c r="E46" i="1" s="1"/>
  <c r="L46" i="1"/>
  <c r="H11" i="6"/>
  <c r="C66" i="1" s="1"/>
  <c r="N11" i="6"/>
  <c r="E66" i="1" s="1"/>
  <c r="L66" i="1"/>
  <c r="H11" i="7"/>
  <c r="C88" i="1" s="1"/>
  <c r="N11" i="7"/>
  <c r="E88" i="1" s="1"/>
  <c r="L88" i="1"/>
  <c r="H11" i="8"/>
  <c r="C106" i="1" s="1"/>
  <c r="N11" i="8"/>
  <c r="E106" i="1" s="1"/>
  <c r="L106" i="1"/>
  <c r="N106" i="1"/>
  <c r="H11" i="9"/>
  <c r="C126" i="1" s="1"/>
  <c r="N11" i="9"/>
  <c r="E126" i="1" s="1"/>
  <c r="L126" i="1"/>
  <c r="N126" i="1"/>
  <c r="H11" i="10"/>
  <c r="C148" i="1" s="1"/>
  <c r="N11" i="10"/>
  <c r="E148" i="1" s="1"/>
  <c r="L148" i="1"/>
  <c r="N148" i="1"/>
  <c r="H11" i="11"/>
  <c r="C168" i="1" s="1"/>
  <c r="N11" i="11"/>
  <c r="E168" i="1" s="1"/>
  <c r="N168" i="1"/>
  <c r="H11" i="12"/>
  <c r="C186" i="1" s="1"/>
  <c r="N11" i="12"/>
  <c r="E186" i="1" s="1"/>
  <c r="L186" i="1"/>
  <c r="N186" i="1"/>
  <c r="H11" i="2"/>
  <c r="C8" i="1" s="1"/>
  <c r="N11" i="2"/>
  <c r="E8" i="1" s="1"/>
  <c r="H8" i="1"/>
  <c r="I8" i="1"/>
  <c r="K8" i="1"/>
  <c r="L8" i="1"/>
  <c r="N8" i="1"/>
  <c r="Q27" i="1"/>
  <c r="Q46" i="1"/>
  <c r="Q66" i="1"/>
  <c r="Q88" i="1"/>
  <c r="Q106" i="1"/>
  <c r="Q8" i="1"/>
  <c r="O46" i="1"/>
  <c r="O66" i="1"/>
  <c r="O106" i="1"/>
  <c r="O148" i="1"/>
  <c r="O186" i="1"/>
  <c r="O8" i="1"/>
  <c r="A51" i="13" l="1"/>
  <c r="A52" i="13"/>
  <c r="A43" i="13"/>
  <c r="A44" i="13"/>
  <c r="A45" i="13"/>
  <c r="A46" i="13"/>
  <c r="A47" i="13"/>
  <c r="A48" i="13"/>
  <c r="A49" i="13"/>
  <c r="A50" i="13"/>
  <c r="A36" i="13"/>
  <c r="A37" i="13"/>
  <c r="A38" i="13"/>
  <c r="A39" i="13"/>
  <c r="A40" i="13"/>
  <c r="A41" i="13"/>
  <c r="A42" i="13"/>
  <c r="A35" i="13"/>
  <c r="A6" i="13"/>
  <c r="A7" i="13"/>
  <c r="A8" i="13"/>
  <c r="A9" i="13"/>
  <c r="A10" i="13"/>
  <c r="A11" i="13"/>
  <c r="A12" i="13"/>
  <c r="A5" i="13"/>
  <c r="A195" i="1"/>
  <c r="A193" i="1"/>
  <c r="A191" i="1"/>
  <c r="A189" i="1"/>
  <c r="A187" i="1"/>
  <c r="A17" i="1"/>
  <c r="A15" i="1"/>
  <c r="A13" i="1"/>
  <c r="A11" i="1"/>
  <c r="A9" i="1"/>
  <c r="U8" i="1"/>
  <c r="P8" i="1"/>
  <c r="A6" i="1"/>
  <c r="A5" i="1"/>
  <c r="A157" i="1"/>
  <c r="A155" i="1"/>
  <c r="A153" i="1"/>
  <c r="A149" i="1"/>
  <c r="A135" i="1"/>
  <c r="A133" i="1"/>
  <c r="A131" i="1"/>
  <c r="A129" i="1"/>
  <c r="A127" i="1"/>
  <c r="A115" i="1"/>
  <c r="A113" i="1"/>
  <c r="A111" i="1"/>
  <c r="A109" i="1"/>
  <c r="A107" i="1"/>
  <c r="B7" i="13" l="1"/>
  <c r="B44" i="13"/>
  <c r="B40" i="13"/>
  <c r="B45" i="13"/>
  <c r="B41" i="13"/>
  <c r="B38" i="13"/>
  <c r="B51" i="13"/>
  <c r="B50" i="13"/>
  <c r="B47" i="13"/>
  <c r="B43" i="13"/>
  <c r="B39" i="13"/>
  <c r="B37" i="13"/>
  <c r="B36" i="13"/>
  <c r="B49" i="13"/>
  <c r="B52" i="13"/>
  <c r="B48" i="13"/>
  <c r="B46" i="13"/>
  <c r="B42" i="13"/>
  <c r="B12" i="13"/>
  <c r="B11" i="13"/>
  <c r="B9" i="13"/>
  <c r="B8" i="13"/>
  <c r="B6" i="13"/>
  <c r="B10" i="13"/>
  <c r="B5" i="13"/>
  <c r="B35" i="13"/>
  <c r="A184" i="1"/>
  <c r="A166" i="1"/>
  <c r="A146" i="1"/>
  <c r="A124" i="1"/>
  <c r="A104" i="1"/>
  <c r="A86" i="1"/>
  <c r="A64" i="1"/>
  <c r="A44" i="1"/>
  <c r="A25" i="1"/>
  <c r="A181" i="1"/>
  <c r="A163" i="1"/>
  <c r="A143" i="1"/>
  <c r="A121" i="1"/>
  <c r="A101" i="1"/>
  <c r="A83" i="1"/>
  <c r="A61" i="1"/>
  <c r="A22" i="1"/>
  <c r="A3" i="1"/>
  <c r="A102" i="1"/>
  <c r="A4" i="1"/>
  <c r="A23" i="1"/>
  <c r="A42" i="1"/>
  <c r="A62" i="1"/>
  <c r="A84" i="1"/>
  <c r="A122" i="1"/>
  <c r="A144" i="1"/>
  <c r="A164" i="1"/>
  <c r="A2" i="1" l="1"/>
  <c r="A21" i="1"/>
  <c r="A24" i="1"/>
  <c r="A40" i="1"/>
  <c r="A43" i="1"/>
  <c r="A60" i="1"/>
  <c r="A63" i="1"/>
  <c r="A82" i="1"/>
  <c r="A85" i="1"/>
  <c r="A100" i="1"/>
  <c r="A103" i="1"/>
  <c r="A120" i="1"/>
  <c r="A123" i="1"/>
  <c r="A142" i="1"/>
  <c r="A145" i="1"/>
  <c r="A162" i="1"/>
  <c r="A165" i="1"/>
  <c r="A180" i="1"/>
  <c r="A182" i="1"/>
  <c r="A183" i="1"/>
</calcChain>
</file>

<file path=xl/sharedStrings.xml><?xml version="1.0" encoding="utf-8"?>
<sst xmlns="http://schemas.openxmlformats.org/spreadsheetml/2006/main" count="1575" uniqueCount="566">
  <si>
    <t>Школьные мероприятия</t>
  </si>
  <si>
    <t>Число</t>
  </si>
  <si>
    <t>День недели</t>
  </si>
  <si>
    <t>Школа</t>
  </si>
  <si>
    <t>Класс</t>
  </si>
  <si>
    <t>пн</t>
  </si>
  <si>
    <t>вт</t>
  </si>
  <si>
    <t>ср</t>
  </si>
  <si>
    <t>чт</t>
  </si>
  <si>
    <t>пт</t>
  </si>
  <si>
    <t>сб</t>
  </si>
  <si>
    <t>вс</t>
  </si>
  <si>
    <t>Понедельник</t>
  </si>
  <si>
    <t>Вторник</t>
  </si>
  <si>
    <t>Среда</t>
  </si>
  <si>
    <t>Четверг</t>
  </si>
  <si>
    <t>Пятница</t>
  </si>
  <si>
    <t>Суббота</t>
  </si>
  <si>
    <t>Воскресенье</t>
  </si>
  <si>
    <t>1 сентября</t>
  </si>
  <si>
    <t>2 сентября</t>
  </si>
  <si>
    <t>3 сентября</t>
  </si>
  <si>
    <t>4 сентября</t>
  </si>
  <si>
    <t>5 сентября</t>
  </si>
  <si>
    <t>6 сентября</t>
  </si>
  <si>
    <t>7 сентября</t>
  </si>
  <si>
    <t>8 сентября</t>
  </si>
  <si>
    <t>9 сентября</t>
  </si>
  <si>
    <t>10 сентября</t>
  </si>
  <si>
    <t>11 сентября</t>
  </si>
  <si>
    <t>12 сентября</t>
  </si>
  <si>
    <t>Дни единых действий и государственные праздники</t>
  </si>
  <si>
    <t>13 сентября</t>
  </si>
  <si>
    <t>14 сентября</t>
  </si>
  <si>
    <t>15 сентября</t>
  </si>
  <si>
    <t>16 сентября</t>
  </si>
  <si>
    <t>17 сентября</t>
  </si>
  <si>
    <t>18 сентября</t>
  </si>
  <si>
    <t>19 сентября</t>
  </si>
  <si>
    <t>20 сентября</t>
  </si>
  <si>
    <t>21 сентября</t>
  </si>
  <si>
    <t>22 сентября</t>
  </si>
  <si>
    <t>23 сентября</t>
  </si>
  <si>
    <t>24 сентября</t>
  </si>
  <si>
    <t>25 сентября</t>
  </si>
  <si>
    <t>26 сентября</t>
  </si>
  <si>
    <t>27 сентября</t>
  </si>
  <si>
    <t>28 сентября</t>
  </si>
  <si>
    <t>29 сентября</t>
  </si>
  <si>
    <t>30 сентября</t>
  </si>
  <si>
    <t>Сентябрь</t>
  </si>
  <si>
    <t>Основные сведения</t>
  </si>
  <si>
    <t>Тематика месяца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</si>
  <si>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</si>
  <si>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</si>
  <si>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</si>
  <si>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</si>
  <si>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</si>
  <si>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</si>
  <si>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</si>
  <si>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</si>
  <si>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</si>
  <si>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1 ноября</t>
  </si>
  <si>
    <t>2 ноября</t>
  </si>
  <si>
    <t>3 ноября</t>
  </si>
  <si>
    <t>4 ноября</t>
  </si>
  <si>
    <t>5 ноября</t>
  </si>
  <si>
    <t>6 ноября</t>
  </si>
  <si>
    <t>7 ноября</t>
  </si>
  <si>
    <t>8 ноября</t>
  </si>
  <si>
    <t>9 ноября</t>
  </si>
  <si>
    <t>10 ноября</t>
  </si>
  <si>
    <t>11 ноября</t>
  </si>
  <si>
    <t>12 ноября</t>
  </si>
  <si>
    <t>13 ноября</t>
  </si>
  <si>
    <t>14 ноября</t>
  </si>
  <si>
    <t>15 ноября</t>
  </si>
  <si>
    <t>16 ноября</t>
  </si>
  <si>
    <t>17 ноября</t>
  </si>
  <si>
    <t>18 ноября</t>
  </si>
  <si>
    <t>19 ноября</t>
  </si>
  <si>
    <t>20 ноября</t>
  </si>
  <si>
    <t>21 ноября</t>
  </si>
  <si>
    <t>22 ноября</t>
  </si>
  <si>
    <t>23 ноября</t>
  </si>
  <si>
    <t>24 ноября</t>
  </si>
  <si>
    <t>25 ноября</t>
  </si>
  <si>
    <t>26 ноября</t>
  </si>
  <si>
    <t>27 ноября</t>
  </si>
  <si>
    <t>28 ноября</t>
  </si>
  <si>
    <t>29 ноября</t>
  </si>
  <si>
    <t>30 ноября</t>
  </si>
  <si>
    <t>1 декабря</t>
  </si>
  <si>
    <t>2 декабря</t>
  </si>
  <si>
    <t>3 декабря</t>
  </si>
  <si>
    <t>4 декабря</t>
  </si>
  <si>
    <t>5 декабря</t>
  </si>
  <si>
    <t>6 декабря</t>
  </si>
  <si>
    <t>7 декабря</t>
  </si>
  <si>
    <t>8 декабря</t>
  </si>
  <si>
    <t>9 декабря</t>
  </si>
  <si>
    <t>10 декабря</t>
  </si>
  <si>
    <t>11 декабря</t>
  </si>
  <si>
    <t>12 декабря</t>
  </si>
  <si>
    <t>13 декабря</t>
  </si>
  <si>
    <t>14 декабря</t>
  </si>
  <si>
    <t>15 декабря</t>
  </si>
  <si>
    <t>16 декабря</t>
  </si>
  <si>
    <t>17 декабря</t>
  </si>
  <si>
    <t>18 декабря</t>
  </si>
  <si>
    <t>19 декабря</t>
  </si>
  <si>
    <t>20 декабря</t>
  </si>
  <si>
    <t>21 декабря</t>
  </si>
  <si>
    <t>22 декабря</t>
  </si>
  <si>
    <t>23 декабря</t>
  </si>
  <si>
    <t>24 декабря</t>
  </si>
  <si>
    <t>25 декабря</t>
  </si>
  <si>
    <t>26 декабря</t>
  </si>
  <si>
    <t>27 декабря</t>
  </si>
  <si>
    <t>28 декабря</t>
  </si>
  <si>
    <t>29 декабря</t>
  </si>
  <si>
    <t>30 декабря</t>
  </si>
  <si>
    <t>31 декабря</t>
  </si>
  <si>
    <t>1 января</t>
  </si>
  <si>
    <t>2 января</t>
  </si>
  <si>
    <t>3 января</t>
  </si>
  <si>
    <t>4 января</t>
  </si>
  <si>
    <t>5 января</t>
  </si>
  <si>
    <t>7 января</t>
  </si>
  <si>
    <t>8 января</t>
  </si>
  <si>
    <t>9 января</t>
  </si>
  <si>
    <t>10 января</t>
  </si>
  <si>
    <t>11 января</t>
  </si>
  <si>
    <t>12 января</t>
  </si>
  <si>
    <t>13 января</t>
  </si>
  <si>
    <t>14 января</t>
  </si>
  <si>
    <t>15 января</t>
  </si>
  <si>
    <t>16 января</t>
  </si>
  <si>
    <t>17 января</t>
  </si>
  <si>
    <t>18 января</t>
  </si>
  <si>
    <t>19 января</t>
  </si>
  <si>
    <t>20 января</t>
  </si>
  <si>
    <t>21 января</t>
  </si>
  <si>
    <t>22 января</t>
  </si>
  <si>
    <t>23 января</t>
  </si>
  <si>
    <t>24 января</t>
  </si>
  <si>
    <t>25 января</t>
  </si>
  <si>
    <t>26 января</t>
  </si>
  <si>
    <t>27 января</t>
  </si>
  <si>
    <t>28 января</t>
  </si>
  <si>
    <t>29 января</t>
  </si>
  <si>
    <t>30 января</t>
  </si>
  <si>
    <t>31 января</t>
  </si>
  <si>
    <t>1 февраля</t>
  </si>
  <si>
    <t>2 февраля</t>
  </si>
  <si>
    <t>3 февраля</t>
  </si>
  <si>
    <t>4 февраля</t>
  </si>
  <si>
    <t>5 февраля</t>
  </si>
  <si>
    <t>6 февраля</t>
  </si>
  <si>
    <t>7 февраля</t>
  </si>
  <si>
    <t>8 февраля</t>
  </si>
  <si>
    <t>9 февраля</t>
  </si>
  <si>
    <t>10 февраля</t>
  </si>
  <si>
    <t>11 февраля</t>
  </si>
  <si>
    <t>12 февраля</t>
  </si>
  <si>
    <t>13 февраля</t>
  </si>
  <si>
    <t>14 февраля</t>
  </si>
  <si>
    <t>15 февраля</t>
  </si>
  <si>
    <t>16 февраля</t>
  </si>
  <si>
    <t>17 февраля</t>
  </si>
  <si>
    <t>18 февраля</t>
  </si>
  <si>
    <t>19 февраля</t>
  </si>
  <si>
    <t>20 февраля</t>
  </si>
  <si>
    <t>21 февраля</t>
  </si>
  <si>
    <t>25 февраля</t>
  </si>
  <si>
    <t>26 февраля</t>
  </si>
  <si>
    <t>27 февраля</t>
  </si>
  <si>
    <t>28 февраля</t>
  </si>
  <si>
    <t>1 марта</t>
  </si>
  <si>
    <t>2 марта</t>
  </si>
  <si>
    <t>3 марта</t>
  </si>
  <si>
    <t>4 марта</t>
  </si>
  <si>
    <t>5 марта</t>
  </si>
  <si>
    <t>6 марта</t>
  </si>
  <si>
    <t>7 марта</t>
  </si>
  <si>
    <t>8 марта</t>
  </si>
  <si>
    <t>9 марта</t>
  </si>
  <si>
    <t>10 марта</t>
  </si>
  <si>
    <t>11 марта</t>
  </si>
  <si>
    <t>12 марта</t>
  </si>
  <si>
    <t>13 марта</t>
  </si>
  <si>
    <t>14 марта</t>
  </si>
  <si>
    <t>15 марта</t>
  </si>
  <si>
    <t>16 марта</t>
  </si>
  <si>
    <t>17 марта</t>
  </si>
  <si>
    <t>18 марта</t>
  </si>
  <si>
    <t>19 марта</t>
  </si>
  <si>
    <t>20 марта</t>
  </si>
  <si>
    <t>21 марта</t>
  </si>
  <si>
    <t>25 марта</t>
  </si>
  <si>
    <t>26 марта</t>
  </si>
  <si>
    <t>27 марта</t>
  </si>
  <si>
    <t>28 марта</t>
  </si>
  <si>
    <t>29 марта</t>
  </si>
  <si>
    <t>30 марта</t>
  </si>
  <si>
    <t>31 марта</t>
  </si>
  <si>
    <t>1 апреля</t>
  </si>
  <si>
    <t>2 апреля</t>
  </si>
  <si>
    <t>3 апреля</t>
  </si>
  <si>
    <t>4 апреля</t>
  </si>
  <si>
    <t>5 апреля</t>
  </si>
  <si>
    <t>6 апреля</t>
  </si>
  <si>
    <t>7 апреля</t>
  </si>
  <si>
    <t>8 апреля</t>
  </si>
  <si>
    <t>9 апреля</t>
  </si>
  <si>
    <t>10 апреля</t>
  </si>
  <si>
    <t>11 апреля</t>
  </si>
  <si>
    <t>12 апреля</t>
  </si>
  <si>
    <t>13 апреля</t>
  </si>
  <si>
    <t>14 апреля</t>
  </si>
  <si>
    <t>15 апреля</t>
  </si>
  <si>
    <t>16 апреля</t>
  </si>
  <si>
    <t>17 апреля</t>
  </si>
  <si>
    <t>18 апреля</t>
  </si>
  <si>
    <t>19 апреля</t>
  </si>
  <si>
    <t>20 апреля</t>
  </si>
  <si>
    <t>21 апреля</t>
  </si>
  <si>
    <t>22 апреля</t>
  </si>
  <si>
    <t>23 апреля</t>
  </si>
  <si>
    <t>25 апреля</t>
  </si>
  <si>
    <t>26 апреля</t>
  </si>
  <si>
    <t>27 апреля</t>
  </si>
  <si>
    <t>28 апреля</t>
  </si>
  <si>
    <t>29 апреля</t>
  </si>
  <si>
    <t>30 апреля</t>
  </si>
  <si>
    <t>1 мая</t>
  </si>
  <si>
    <t>2 мая</t>
  </si>
  <si>
    <t>3 мая</t>
  </si>
  <si>
    <t>4 мая</t>
  </si>
  <si>
    <t>5 мая</t>
  </si>
  <si>
    <t>6 мая</t>
  </si>
  <si>
    <t>7 мая</t>
  </si>
  <si>
    <t>8 мая</t>
  </si>
  <si>
    <t>9 мая</t>
  </si>
  <si>
    <t>10 мая</t>
  </si>
  <si>
    <t>11 мая</t>
  </si>
  <si>
    <t>12 мая</t>
  </si>
  <si>
    <t>13 мая</t>
  </si>
  <si>
    <t>15 мая</t>
  </si>
  <si>
    <t>16 мая</t>
  </si>
  <si>
    <t>17 мая</t>
  </si>
  <si>
    <t>18 мая</t>
  </si>
  <si>
    <t>19 мая</t>
  </si>
  <si>
    <t>20 мая</t>
  </si>
  <si>
    <t>21 мая</t>
  </si>
  <si>
    <t>22 мая</t>
  </si>
  <si>
    <t>23 мая</t>
  </si>
  <si>
    <t>24 мая</t>
  </si>
  <si>
    <t>25 мая</t>
  </si>
  <si>
    <t>26 мая</t>
  </si>
  <si>
    <t>27 мая</t>
  </si>
  <si>
    <t>28 мая</t>
  </si>
  <si>
    <t>29 мая</t>
  </si>
  <si>
    <t>30 мая</t>
  </si>
  <si>
    <t>31 мая</t>
  </si>
  <si>
    <t>1 июня</t>
  </si>
  <si>
    <t>2 июня</t>
  </si>
  <si>
    <t>3 июня</t>
  </si>
  <si>
    <t>4 июня</t>
  </si>
  <si>
    <t>5 июня</t>
  </si>
  <si>
    <t>6 июня</t>
  </si>
  <si>
    <t>7 июня</t>
  </si>
  <si>
    <t>8 июня</t>
  </si>
  <si>
    <t>9 июня</t>
  </si>
  <si>
    <t>10 июня</t>
  </si>
  <si>
    <t>11 июня</t>
  </si>
  <si>
    <t>12 июня</t>
  </si>
  <si>
    <t>13 июня</t>
  </si>
  <si>
    <t>14 июня</t>
  </si>
  <si>
    <t>15 июня</t>
  </si>
  <si>
    <t>16 июня</t>
  </si>
  <si>
    <t>17 июня</t>
  </si>
  <si>
    <t>18 июня</t>
  </si>
  <si>
    <t>19 июня</t>
  </si>
  <si>
    <t>20 июня</t>
  </si>
  <si>
    <t>21 июня</t>
  </si>
  <si>
    <t>22 июня</t>
  </si>
  <si>
    <t>23 июня</t>
  </si>
  <si>
    <t>24 июня</t>
  </si>
  <si>
    <t>25 июня</t>
  </si>
  <si>
    <t>26 июня</t>
  </si>
  <si>
    <t>27 июня</t>
  </si>
  <si>
    <t>28 июня</t>
  </si>
  <si>
    <t>29 июня</t>
  </si>
  <si>
    <t>30 июня</t>
  </si>
  <si>
    <t>1 октября</t>
  </si>
  <si>
    <t>2 октября</t>
  </si>
  <si>
    <t>3 октября</t>
  </si>
  <si>
    <t>4 октября</t>
  </si>
  <si>
    <t>5 октября</t>
  </si>
  <si>
    <t>6 октября</t>
  </si>
  <si>
    <t>7 октября</t>
  </si>
  <si>
    <t>8 октября</t>
  </si>
  <si>
    <t>9 октября</t>
  </si>
  <si>
    <t>10 октября</t>
  </si>
  <si>
    <t>11 октября</t>
  </si>
  <si>
    <t>12 октября</t>
  </si>
  <si>
    <t>13 октября</t>
  </si>
  <si>
    <t>14 октября</t>
  </si>
  <si>
    <t>15 октября</t>
  </si>
  <si>
    <t>16 октября</t>
  </si>
  <si>
    <t>17 октября</t>
  </si>
  <si>
    <t>18 октября</t>
  </si>
  <si>
    <t>19 октября</t>
  </si>
  <si>
    <t>20 октября</t>
  </si>
  <si>
    <t>21 октября</t>
  </si>
  <si>
    <t>22 октября</t>
  </si>
  <si>
    <t>23 октября</t>
  </si>
  <si>
    <t>24 октября</t>
  </si>
  <si>
    <t>25 октября</t>
  </si>
  <si>
    <t>26 октября</t>
  </si>
  <si>
    <t>27 октября</t>
  </si>
  <si>
    <t>28 октября</t>
  </si>
  <si>
    <t>29 октября</t>
  </si>
  <si>
    <t>30 октября</t>
  </si>
  <si>
    <t>31 октября</t>
  </si>
  <si>
    <t>6 января</t>
  </si>
  <si>
    <t>22 февраля</t>
  </si>
  <si>
    <t>23 февраля</t>
  </si>
  <si>
    <t>24 февраля</t>
  </si>
  <si>
    <t>22 марта</t>
  </si>
  <si>
    <t>23 марта</t>
  </si>
  <si>
    <t>24 марта</t>
  </si>
  <si>
    <t>24 апреля</t>
  </si>
  <si>
    <t>14 мая</t>
  </si>
  <si>
    <t>№ недели/ тематика</t>
  </si>
  <si>
    <t>Наименование документа</t>
  </si>
  <si>
    <t>Тематика 1 недели</t>
  </si>
  <si>
    <t>Тематика 2 недели</t>
  </si>
  <si>
    <t>Тематика 3 недели</t>
  </si>
  <si>
    <t>Тематика 4 недели</t>
  </si>
  <si>
    <t>Тематика 5 недели</t>
  </si>
  <si>
    <t xml:space="preserve">Введите  в эту ячейку тематику месяца, если таковая предполагается </t>
  </si>
  <si>
    <t>←</t>
  </si>
  <si>
    <t>Введите  в эти ячейки тематику каждой недели или декады, если таковая предполагается. Она автоматически перенесется на основной лист для распечатки</t>
  </si>
  <si>
    <t>Тематика 6 недели</t>
  </si>
  <si>
    <t>Направления воспитания</t>
  </si>
  <si>
    <t>Внесите наименование Вашей школы, класс. Также Вы можете изменить заголовок таблицы</t>
  </si>
  <si>
    <t>Здесь отображены направления воспитания в соответствии с ФГОС. Они едины для всех ОО и не требуют корретировки.</t>
  </si>
  <si>
    <t>Виды, формы и содержание деятельности (модули рабочей программы воспитания)</t>
  </si>
  <si>
    <t>День знаний</t>
  </si>
  <si>
    <t>День окончания Второй мировой войны, День солидарности в борьбе с терроризмом</t>
  </si>
  <si>
    <t>Международный день школьных библиотек</t>
  </si>
  <si>
    <t>День отца</t>
  </si>
  <si>
    <t>День народного единства</t>
  </si>
  <si>
    <t>День российского студенчества</t>
  </si>
  <si>
    <t>День памяти о россиянах, исполнявших служебный долг за пределами Отечества</t>
  </si>
  <si>
    <t>Международный день родного языка</t>
  </si>
  <si>
    <t>День защитника Отечества</t>
  </si>
  <si>
    <t>День космонавтики</t>
  </si>
  <si>
    <t>Праздник Весны и Труда</t>
  </si>
  <si>
    <t>День Победы</t>
  </si>
  <si>
    <t>День детских общественных организаций России</t>
  </si>
  <si>
    <t>День Героев Отечества</t>
  </si>
  <si>
    <t>День защиты детей</t>
  </si>
  <si>
    <t>День русского языка</t>
  </si>
  <si>
    <t>День России</t>
  </si>
  <si>
    <t>Охват направлений воспитания</t>
  </si>
  <si>
    <t>Итого</t>
  </si>
  <si>
    <t>Модули программы воспитания</t>
  </si>
  <si>
    <t>Мониторинг</t>
  </si>
  <si>
    <t>Внесите здесь наименование модулей в соответствии с Вашей рабочей программой воспитания и добавьте условное обозначение. Каждый модуль пишите в отдельной ячейке.</t>
  </si>
  <si>
    <t>Модули вместе</t>
  </si>
  <si>
    <t>Основные школьные дела</t>
  </si>
  <si>
    <t>Классное руководство</t>
  </si>
  <si>
    <t>Внеурочная деятельность</t>
  </si>
  <si>
    <t>Урочная деятельность</t>
  </si>
  <si>
    <t>Внешкольные мероприятия</t>
  </si>
  <si>
    <t>Организация предметно-пространственной среды</t>
  </si>
  <si>
    <t>Взаимодействие с родителями</t>
  </si>
  <si>
    <t>Профилактика и безопасность</t>
  </si>
  <si>
    <t>Самоуправление</t>
  </si>
  <si>
    <t>Профориентация</t>
  </si>
  <si>
    <t>Социальное партнерство</t>
  </si>
  <si>
    <t>Гражданское</t>
  </si>
  <si>
    <t>Духовно-нравственное</t>
  </si>
  <si>
    <t>Патриотическое</t>
  </si>
  <si>
    <t>Трудовое</t>
  </si>
  <si>
    <t>Физическое</t>
  </si>
  <si>
    <t>Ценности научного познания</t>
  </si>
  <si>
    <t>Экологическое</t>
  </si>
  <si>
    <t>Эстетическое</t>
  </si>
  <si>
    <t>Работа с классом, индивидуальная работа с обучающимися, работа с родителями, взаимодействие с коллегами, прочие мероприятия</t>
  </si>
  <si>
    <t>Направления вместе</t>
  </si>
  <si>
    <t>Виды и формы воспитательной работы (модули рабочей программы воспитания)
Здесь вы можете отметить до 3-х модулей в 1 день, начинайте заполнять ячейки слева направо</t>
  </si>
  <si>
    <t>Направления работы
Здесь вы можете отметить до 3-х направлений в 1 день (отмечайте самые основные), начинайте заполнять ячейки слева направо</t>
  </si>
  <si>
    <t>Мероприятия вместе</t>
  </si>
  <si>
    <t>Учебная неделя</t>
  </si>
  <si>
    <t>Пятидневная</t>
  </si>
  <si>
    <t>Шестидневная</t>
  </si>
  <si>
    <t>Отметьте, какой учебный график действует в Вашей школе, чтобы верно отображались выходные при распечатке</t>
  </si>
  <si>
    <t>Эта таблица служит для внесения сведений. Она не подлежит распечатке. Лист для распечатки выделен красным цветом.</t>
  </si>
  <si>
    <t>https://vk.com/zakharkina26</t>
  </si>
  <si>
    <t>7а</t>
  </si>
  <si>
    <t>Месячник безопасности</t>
  </si>
  <si>
    <t>План-сетка воспитательной работы на 2024-2025 учебный год</t>
  </si>
  <si>
    <t>День воинской славы России. День победы русской эскадры
под командованием Ф. Ф. Ушакова над турецкой эскадрой у мыса Тендра (1790)</t>
  </si>
  <si>
    <t>День победы русских полков во главе с великим князем Д. Донским
над монголо-татарскими войсками в Куликовской битве (1380)</t>
  </si>
  <si>
    <t>175 лет со дня рождения российского
учёного-физиолога И. П. Павлова (1849–1936)</t>
  </si>
  <si>
    <t>Международный день туризма</t>
  </si>
  <si>
    <t>120 лет со дня рождения российского писателя Н. А. Островского (1904–1936)</t>
  </si>
  <si>
    <t>Международный день пожилых людей
Международный день музыки
День Сухопутных войск</t>
  </si>
  <si>
    <t>200 лет со дня рождения русского поэта И. С. Никитина (1824–1861)</t>
  </si>
  <si>
    <t>День начала космической эры человечества.
Запуск в СССР первого в мире искусственного спутника Земли (1957)
Всемирный день животных
День Космических войск</t>
  </si>
  <si>
    <t>День воинской славы России. День разгрома советскими войсками
немецко-фашистских войск в битве за Кавказ (1943)
Всероссийский день чтения
150 лет со дня рождения русского художника Н. К. Рериха (1874–1947)</t>
  </si>
  <si>
    <t>210 лет со дня рождения великого русского поэта и прозаика М. Ю. Лермонтова (1814–1841)</t>
  </si>
  <si>
    <t>95 лет со дня рождения легендарного российского футболиста Л. И. Яшина (1929–1990)</t>
  </si>
  <si>
    <t>80 лет со дня рождения народного артиста РСФСР Н. П. Караченцова (1944–2018)</t>
  </si>
  <si>
    <t>100 лет со дня рождения советского поэта Э. А. Асадова (1923—2004)</t>
  </si>
  <si>
    <t>День ракетных войск и артиллерии</t>
  </si>
  <si>
    <t>День словарей и энциклопедий</t>
  </si>
  <si>
    <t>День Государственного герба Российской Федерации</t>
  </si>
  <si>
    <t>День воинской славы России. День победы русской эскадры
под командованием П. С. Нахимова над турецкой эскадрой у мыса Синоп (1853)</t>
  </si>
  <si>
    <t>Международный день против фашизма расизма и антисемитизма
195 лет со дня рождения  Л. Н. Толстого (1828—1910)
95 лет со дня рождения А. Н. Пахмутовой (р. 1929)</t>
  </si>
  <si>
    <t>День Неизвестного Солдата</t>
  </si>
  <si>
    <t>День добровольца (волонтёра) 
День воинской славы России. День начала контрнаступления советских войск
против немецко-фашистских войск в битве под Москвой (1941)</t>
  </si>
  <si>
    <t>День работника органов безопасности Российской Федерации</t>
  </si>
  <si>
    <t>225 лет со дня рождения русского художника К. П. Брюллова (1799–1852)</t>
  </si>
  <si>
    <t>День воинской славы России. День взятия турецкой крепости Измаил
русскими войсками под командованием А. В. Суворова (1790)</t>
  </si>
  <si>
    <t>Международный день кино</t>
  </si>
  <si>
    <t>Новый год</t>
  </si>
  <si>
    <t>Рождество Христово</t>
  </si>
  <si>
    <t>100 лет со дня рождения российской певицы,
народной артистки СССР И. К. Архиповой (1925–2010)</t>
  </si>
  <si>
    <t>День заповедников и национальных парков России</t>
  </si>
  <si>
    <t>День российской печати</t>
  </si>
  <si>
    <t>230 лет со дня рождения русского писателя и дипломата А. С. Грибоедова (1795–1829)</t>
  </si>
  <si>
    <t>160 лет со дня рождения русского художника В. А. Серова (1865–1911)</t>
  </si>
  <si>
    <t>Международный день памяти жертв холокоста
День воинской славы России. День полного освобождения г. Ленинграда
от фашистской блокады (1944)</t>
  </si>
  <si>
    <t>Международный день защиты персональных данных
Международный день без Интернета</t>
  </si>
  <si>
    <t>165 лет со дня рождения русского писателя А. П. Чехова (1860–1904)</t>
  </si>
  <si>
    <t>125 лет со дня рождения российского композитора,
народного артиста РСФСР И. О. Дунаевского (1900–1955)</t>
  </si>
  <si>
    <t>День воинской славы России.
День разгрома советскими войсками немецко-фашистских войск в Сталинградской битве (1943)</t>
  </si>
  <si>
    <t>День зимних видов спорта в России</t>
  </si>
  <si>
    <t>День российской науки
300 лет со дня учреждения Российской академии наук (1724)</t>
  </si>
  <si>
    <t>День гражданской авиации</t>
  </si>
  <si>
    <t>135 лет со дня рождения российского писателя,
лауреата Нобелевской премии Б. Л. Пастернака (1890–1960)</t>
  </si>
  <si>
    <t>280 лет со дня рождения русского адмирала Ф. Ф. Ушакова (1745–1817)</t>
  </si>
  <si>
    <t>Международный женский день
95 лет со дня рождения чукотского писателя Ю. С. Рытхэу (1930–2008)</t>
  </si>
  <si>
    <t>450 лет со дня выхода первой «Азбуки» Ивана Фёдорова (1574)</t>
  </si>
  <si>
    <t>10 лет со Дня воссоединения Крыма с Россией</t>
  </si>
  <si>
    <t>Международный День Земли</t>
  </si>
  <si>
    <t>130 лет со дня рождения российского певца, народного артиста СССР
Л. О. Утёсова (1895–1982)</t>
  </si>
  <si>
    <t>День работника культуры</t>
  </si>
  <si>
    <t>Международный день театра</t>
  </si>
  <si>
    <t>Всемирный день здоровья</t>
  </si>
  <si>
    <t>280 лет со дня рождения русского живописца-пейзажиста С. Ф. Щедрина (1745–1804)</t>
  </si>
  <si>
    <t>День воинской славы России. День победы русских воинов князя А. Невского
над немецкими рыцарями на Чудском озере (Ледовое побоище, 1242)</t>
  </si>
  <si>
    <t>День памяти о геноциде советского народа нацистами и их пособниками
в годы Великой Отечественной войны</t>
  </si>
  <si>
    <t>Всемирный день Земли</t>
  </si>
  <si>
    <t>130 лет основанию Русского музея в Санкт-Петербурге (1895)</t>
  </si>
  <si>
    <t>День участников ликвидации последствий радиационных аварий и катастроф</t>
  </si>
  <si>
    <t>День российского парламентаризма
День работника скорой медицинской помощи</t>
  </si>
  <si>
    <t>185 лет со дня рождения русского композитора П. И. Чайковского (1840–1893)</t>
  </si>
  <si>
    <t>День Черноморского флота ВМФ России
День российского телевидения (1991)</t>
  </si>
  <si>
    <t>180 лет со дня рождения русского биолога И. И. Мечникова (1845–1916)</t>
  </si>
  <si>
    <t>Международный день музеев</t>
  </si>
  <si>
    <t>100 лет со дня рождения русского авиаконструктора А. А. Туполева (1925–2001)</t>
  </si>
  <si>
    <t>День славянской письменности и культуры
195 лет со дня рождения русского живописца А. К. Саврасова (1830–1897)</t>
  </si>
  <si>
    <t>Общероссийский день библиотек</t>
  </si>
  <si>
    <t>Всемирный день окружающей среды (День эколога)
220 лет со дня рождения русского скульптора и литейного мастера
П. К. Клодта (1805–1867)</t>
  </si>
  <si>
    <t>Международный день друзей</t>
  </si>
  <si>
    <t>95 лет со дня рождения российского живописца и графика
И. С. Глазунова (1930–2017)</t>
  </si>
  <si>
    <t>День медицинского работника
100 лет открытию Всесоюзного пионерского лагеря «Артек» (1925)</t>
  </si>
  <si>
    <t>День памяти и скорби – День начала Великой Отечественной войны</t>
  </si>
  <si>
    <t>День молодёжи в России
День партизан и подпольщиков</t>
  </si>
  <si>
    <t>МУНИЦИПАЛЬНОЕ БЮДЖЕТНОЕ ОБЩЕОБРАЗОВАТЕЛЬНОЕ УЧРЕЖДЕНИЕ г МУРМАНСКА "СРЕДНЯЯ ОБЩЕОБРАЗОВАТЕЛЬНАЯ ШКОЛА №37"</t>
  </si>
  <si>
    <t>Неделя безопасности дорожного движения</t>
  </si>
  <si>
    <t>Тренировочная эвакуация</t>
  </si>
  <si>
    <t>Подготовка ко Дню города (04.10.24)</t>
  </si>
  <si>
    <t xml:space="preserve">Подготовка ко Дню учителя (04.10.24) </t>
  </si>
  <si>
    <t xml:space="preserve">105 лет со дня рождения педагога В. А. Сухомлинского (1918–1970) </t>
  </si>
  <si>
    <r>
      <t>1)День Интернета                         2)</t>
    </r>
    <r>
      <rPr>
        <sz val="11"/>
        <color theme="5" tint="-0.249977111117893"/>
        <rFont val="Calibri"/>
        <family val="2"/>
        <charset val="204"/>
        <scheme val="minor"/>
      </rPr>
      <t xml:space="preserve">ХХIV городской конкурс детского рисунка "Я люблю мой город"               </t>
    </r>
    <r>
      <rPr>
        <sz val="11"/>
        <rFont val="Calibri"/>
        <family val="2"/>
        <charset val="204"/>
        <scheme val="minor"/>
      </rPr>
      <t>3)</t>
    </r>
    <r>
      <rPr>
        <sz val="11"/>
        <color theme="5" tint="-0.249977111117893"/>
        <rFont val="Calibri"/>
        <family val="2"/>
        <charset val="204"/>
        <scheme val="minor"/>
      </rPr>
      <t>Всероссийский фестиваль энергосбережения и экологии  #Вместе Ярче.</t>
    </r>
  </si>
  <si>
    <t>1)КВД "На Севере - жить!"</t>
  </si>
  <si>
    <t>1) КВД "На Севере - жить!"</t>
  </si>
  <si>
    <t>1)КВД "На Севере - жить!"                   2) Родительские собрания</t>
  </si>
  <si>
    <t>Городской месячник по профилактике детского травматизма</t>
  </si>
  <si>
    <t>Городской месячник по профилактике детского травматизма. Городская акция "Заполярный светлячок"</t>
  </si>
  <si>
    <t xml:space="preserve">Концерт, посвященный Дню учителя </t>
  </si>
  <si>
    <t>Выставка фотографий "Любимый уголок моего города", конкурс рисунков "Мурманск-город мой родной"</t>
  </si>
  <si>
    <t>Пропагандистская акция "Заполярный светлячок" (театр. студия) 1-2 кл. По графику.</t>
  </si>
  <si>
    <t>Неделя профилактики "Высокая отвественность перед законом"</t>
  </si>
  <si>
    <r>
      <t xml:space="preserve">1) КВД "РОВ"                                         2)Беседы о правилах безопасного поведения  (Инструкции № 2, 3, 4) 3) </t>
    </r>
    <r>
      <rPr>
        <sz val="11"/>
        <color theme="3" tint="-0.499984740745262"/>
        <rFont val="Calibri"/>
        <family val="2"/>
        <charset val="204"/>
        <scheme val="minor"/>
      </rPr>
      <t>Конкурс творческих работ "Заполряный светлячок" (поделка «Сделай сам Светлячка»; социальная реклама о необходимости использования светоотражающих элементов; рисунок «Заметная семья»;  фотография «Засветись!»;  рисунок «Самый лучший Светлячок»)</t>
    </r>
  </si>
  <si>
    <t>1) КВД "РОВ" "Век информации"                                                                    2) Выборы актива класса, организация самоуправления (2-е кл.)</t>
  </si>
  <si>
    <t xml:space="preserve">1)КВД РОВ "Образ будущего"                    2)Классный час. Беседы о правилах безопасного поведения в школе, на улице, в общественных местах, дома (Инструкции №1,7,9,12,13, 22, 25) </t>
  </si>
  <si>
    <r>
      <rPr>
        <sz val="11"/>
        <rFont val="Calibri"/>
        <family val="2"/>
        <charset val="204"/>
        <scheme val="minor"/>
      </rPr>
      <t xml:space="preserve">1) КВД "РОВ" "Дорогами России"     </t>
    </r>
    <r>
      <rPr>
        <sz val="11"/>
        <color theme="9" tint="-0.249977111117893"/>
        <rFont val="Calibri"/>
        <family val="2"/>
        <charset val="204"/>
        <scheme val="minor"/>
      </rPr>
      <t>Классы подготаваливают рисунки к конкурсу "Мурманск-город мой родной",  фотографии "Любимый уголок моего города</t>
    </r>
    <r>
      <rPr>
        <sz val="11"/>
        <color theme="1"/>
        <rFont val="Calibri"/>
        <family val="2"/>
        <charset val="204"/>
        <scheme val="minor"/>
      </rPr>
      <t>"</t>
    </r>
  </si>
  <si>
    <t xml:space="preserve">1) КВД "РОВ" "Путь зерна"    </t>
  </si>
  <si>
    <t xml:space="preserve">1) КВД "РОВ" "День учителя"    </t>
  </si>
  <si>
    <t>Классы подготовливают поздравления</t>
  </si>
  <si>
    <t>КВД "На Севере - жить!"</t>
  </si>
  <si>
    <t>Неделя профилактики безнадзорности и правонарушений «Высокая ответственность перед законом»</t>
  </si>
  <si>
    <t>Городской эколого-познавательный практикум  «Знатоки северной природы»</t>
  </si>
  <si>
    <t xml:space="preserve">1) КВД "РОВ"                                             2) Беседы о правилах безопасного поведения  (Инструкции № 21,22)       3) </t>
  </si>
  <si>
    <t>1) КВД "РОВ"                                                 2) Беседы о правилах безопасного поведения  (Инструкция №1,4,9,12,13, 15)</t>
  </si>
  <si>
    <t>Школьный этап Всероссийского конкурса «Эколята – друзья и защитники природы»</t>
  </si>
  <si>
    <r>
      <t>Городской конкурс декоративно-прикладного искусства </t>
    </r>
    <r>
      <rPr>
        <b/>
        <sz val="10"/>
        <color theme="5" tint="-0.249977111117893"/>
        <rFont val="Arial"/>
        <family val="2"/>
        <charset val="204"/>
      </rPr>
      <t>«Ярмарка ремесел»</t>
    </r>
  </si>
  <si>
    <t>1) Беседы о правилах безопасного поведения в школе, на улице, в общественных местах, дома (Инструкции №21,23)                              2) Занятие по БДД "Дорога-зона повышенной опасности", уроки-практикумы с использованием плана-схемы, создание схем "Из дома в школу"</t>
  </si>
  <si>
    <t>1) Уборка кабинетов                                     2)Занятие по БДД "Безопасная дорога в школу. "Беседы о правилах безопасного поведения  (Инструкция № 14)</t>
  </si>
  <si>
    <t>1) КВД "РОВ"                                              2) Беседы о правилах безопасного поведения  (Инструкции № 20)         3) Кл. час «Безопасная дорога» (1-2 кл.)</t>
  </si>
  <si>
    <t>конкурс-фестиваль детского творчества «Дети - послы мира»</t>
  </si>
  <si>
    <t>КВД "РОВ"</t>
  </si>
  <si>
    <t>1) Занятие по БДД "Виды современного транспорта"             2)Беседы о правилах безопасного поведения  (Инструкция № 14, 22)</t>
  </si>
  <si>
    <t xml:space="preserve">1) КВД "На Севере - жить!"      </t>
  </si>
  <si>
    <r>
      <rPr>
        <sz val="11"/>
        <color theme="9" tint="-0.499984740745262"/>
        <rFont val="Calibri"/>
        <family val="2"/>
        <charset val="204"/>
        <scheme val="minor"/>
      </rPr>
      <t xml:space="preserve">Всероссийский творческий конкурс «Моя мама лучше всех!» - оценика.рф/konkursy/mama   </t>
    </r>
    <r>
      <rPr>
        <sz val="11"/>
        <color theme="1"/>
        <rFont val="Calibri"/>
        <family val="2"/>
        <charset val="204"/>
        <scheme val="minor"/>
      </rPr>
      <t xml:space="preserve">                                   День Матери</t>
    </r>
  </si>
  <si>
    <t>Городской фестиваль детского творчества « В семье единой мурманчан»</t>
  </si>
  <si>
    <t>Городская акция "Безопасный лёд"</t>
  </si>
  <si>
    <t>Неделя права</t>
  </si>
  <si>
    <t>Декада SOS</t>
  </si>
  <si>
    <t>Городская профилактическая акция "Безопасные каникулы"</t>
  </si>
  <si>
    <t>Патриотическая акция "С Новым годом, защитник!" - рисунки, поделки, угощения для бойцов. Срок - до 20.12.24</t>
  </si>
  <si>
    <t xml:space="preserve">КВД "РОВ"  </t>
  </si>
  <si>
    <t>Начало приема работ на Новогодний фестиваль искусств</t>
  </si>
  <si>
    <t xml:space="preserve">Городская профилактическая акция "Безопасные каникулы" </t>
  </si>
  <si>
    <t>1) КВД "РОВ"                                                    2) Занятие по БДД "Правила безопасного поведения при пользовании транспортными средствами" Беседы о правилах безопасного поведения  (Инструкции № 2,3,7,16,17)</t>
  </si>
  <si>
    <t>1) КВД "На Севере - жить!"                      2) Уборка кабинетов                                  3) Беседы о правилах безопасного поведения  (Инструкции № 2,3,7,16,17,21,22)</t>
  </si>
  <si>
    <t>Городской конкурс литературных и исследовательских работ «Мой многонациональный Мурманск».</t>
  </si>
  <si>
    <r>
      <t xml:space="preserve">День Конституции Российской Федерации       </t>
    </r>
    <r>
      <rPr>
        <sz val="11"/>
        <color theme="9" tint="-0.499984740745262"/>
        <rFont val="Calibri"/>
        <family val="2"/>
        <charset val="204"/>
        <scheme val="minor"/>
      </rPr>
      <t xml:space="preserve"> Всероссийский единый урок «Права человека»</t>
    </r>
  </si>
  <si>
    <t>Месячник борьбы с педикулезом</t>
  </si>
  <si>
    <t>Муниципальный этап всероссийского фольклорного конкурса «Живая традиция»</t>
  </si>
  <si>
    <t>1) КВД "РОВ"                                                   2) Беседа о педикулезе и его профилактике                                            3) Беседы о правилах безопасного поведения  (Инструкции № 1,4,9,12,13,21,22)</t>
  </si>
  <si>
    <t xml:space="preserve">1) КВД "РОВ"    </t>
  </si>
  <si>
    <t>Акция блокадный хлеб (волонтеры)</t>
  </si>
  <si>
    <t>1) КВД "На Севере - жить!"              2) Занятие по БДД "Правила поведения участников дорожного движения." Беседы о правилах безопасного поведения  (Инструкции № 2,3,7,16,17)</t>
  </si>
  <si>
    <t>Городской дистанционный конкурс детского творчества "Мы разные, но мы вместе!". Городская учебно-практическая конференция школьников «Влияние качества питания на здоровье человека».</t>
  </si>
  <si>
    <t>городская экологическая акция "Лесная столовая "</t>
  </si>
  <si>
    <t xml:space="preserve">1) КВД "РОВ"  </t>
  </si>
  <si>
    <t>Подготовка к праздничному концерту "8 марта" (07.03.24) - каждый класс подготавливает номер.</t>
  </si>
  <si>
    <t>Муниципальный фестиваль творчества младших школьников "Радуга талантов"</t>
  </si>
  <si>
    <t>1) КВД "На Севере - жить!"                      2)Беседы о правилах безопасного поведения  (Инструкции № 1,4,9,12,13,21,22)</t>
  </si>
  <si>
    <t>Городская акция профилактики безнадзорности и  правонарушений среди детей и подростков. Месячник борьбы с туберкулезом.</t>
  </si>
  <si>
    <t>Городская выставка изобразительного творчества обучающихся ОУ г. Мурманска "Сказки Северного сияния"</t>
  </si>
  <si>
    <t xml:space="preserve">Концерт "8 марта" </t>
  </si>
  <si>
    <t>Муниципальный фестиваль литературного творчества школьников на иностранных языках "Вдохновение - 2024"</t>
  </si>
  <si>
    <t>Профилактическая акция "Неделя безопасности в сети Интернет"</t>
  </si>
  <si>
    <t>Муниципальный этап Всероссийского конкурса детского рисунка об охране руда «Вера, Надежда, любовь»</t>
  </si>
  <si>
    <t>Экологическая акция "Миллион Родине" (сбор макулатуры)</t>
  </si>
  <si>
    <t>1) КВД "РОВ"                                                    2) Беседы о правилах безопасного поведения  (Инструкции № 7, 17, 20, 21, 22)</t>
  </si>
  <si>
    <t xml:space="preserve">1) КВД "РОВ" </t>
  </si>
  <si>
    <t>1)Занятие по БДД "Правила перехода улиц и перекрестков
." Беседы о правилах безопасного поведения  (Инструкции № 15,18, 20,21, 22)</t>
  </si>
  <si>
    <t>Профилактическая акция "Неделя безопасности в сети "Интернет"</t>
  </si>
  <si>
    <t>1) КВД "РОВ"                                       2) Беседы о правилах безопасности в сети Интернет</t>
  </si>
  <si>
    <t>Подготовка к празднованию Дня победы: изготовление стенгазет,  акция "Окна победы", акция "Война в истории моей семьи". Концерт "Песни Великой Победы" - 08.05.25</t>
  </si>
  <si>
    <t>Городская дистанционная выставка декоративно-пракладного искусства "Фантазии полёт и рук творенье…"</t>
  </si>
  <si>
    <t>1)Занятие по БДД "Велосипед, скутер, мопед, ролики и другие средства передвижения, правила пользования ими." Беседы о правилах безопасного поведения  (Инструкции № 15,18, 20,21, 22)</t>
  </si>
  <si>
    <t>Школьная научно-практическая конференция "Таланты школы №37"</t>
  </si>
  <si>
    <t>Городская выставка декоративно – прикладного искусства «Магия творчества»</t>
  </si>
  <si>
    <t>Школьная выставка "Чудесные мамины руки"</t>
  </si>
  <si>
    <t>Конкурс визиток класса "Знакомьтесь - это мы!"</t>
  </si>
  <si>
    <t xml:space="preserve">1) КВД "На Севере - жить!"  </t>
  </si>
  <si>
    <t>Концерт "Песни Великой Победы"</t>
  </si>
  <si>
    <t>1) Уборка кабинетов                                 2)Занятие по БДД "Дорожно-транспортные происшествия, их причины и возможные последствия
." Классный час "Безопасное лето" (Инструкции №19,22, 23,24,25)</t>
  </si>
  <si>
    <t>1) КВД "На Севере - жить!"                      2)Занятие по БДД "Первая помощь пострадавшим при ДТП." Беседы о правилах безопасного поведения  (Инструкции № 15,18, 20,21, 22)        3) Родительские собрания</t>
  </si>
  <si>
    <t>Всероссийская онлайн-олимпиада «Безопасный интернет»</t>
  </si>
  <si>
    <t>Торжественный митинг у парты героя (по классам, по графику)</t>
  </si>
  <si>
    <t>Викторина о ПДД (волонтерский отряд) 5 кл. По графику.</t>
  </si>
  <si>
    <t xml:space="preserve">1) КВД "Семьеведение" </t>
  </si>
  <si>
    <t>Праздник последнего звонка (9-е кл.)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</si>
</sst>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28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u/>
      <sz val="18"/>
      <color theme="10"/>
      <name val="Calibri"/>
      <family val="2"/>
      <charset val="204"/>
      <scheme val="minor"/>
    </font>
    <font>
      <u/>
      <sz val="24"/>
      <color theme="1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8.5"/>
      <color theme="1"/>
      <name val="Times New Roman"/>
      <family val="1"/>
      <charset val="204"/>
    </font>
    <font>
      <sz val="8.6999999999999993"/>
      <color theme="1"/>
      <name val="Times New Roman"/>
      <family val="1"/>
      <charset val="204"/>
    </font>
    <font>
      <sz val="11"/>
      <color theme="3" tint="-0.249977111117893"/>
      <name val="Calibri"/>
      <family val="2"/>
      <charset val="204"/>
      <scheme val="minor"/>
    </font>
    <font>
      <sz val="11"/>
      <color theme="9" tint="-0.249977111117893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5" tint="-0.249977111117893"/>
      <name val="Calibri"/>
      <family val="2"/>
      <charset val="204"/>
      <scheme val="minor"/>
    </font>
    <font>
      <sz val="11"/>
      <color theme="3" tint="-0.499984740745262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0"/>
      <color theme="5" tint="-0.249977111117893"/>
      <name val="Arial"/>
      <family val="2"/>
      <charset val="204"/>
    </font>
    <font>
      <sz val="11"/>
      <color theme="9" tint="-0.499984740745262"/>
      <name val="Calibri"/>
      <family val="2"/>
      <charset val="204"/>
      <scheme val="minor"/>
    </font>
    <font>
      <sz val="11"/>
      <color rgb="FF00206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4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5" fillId="0" borderId="0" applyNumberFormat="0" applyFill="0" applyBorder="0" applyAlignment="0" applyProtection="0"/>
  </cellStyleXfs>
  <cellXfs count="138">
    <xf numFmtId="0" fontId="0" fillId="0" borderId="0" xfId="0"/>
    <xf numFmtId="0" fontId="0" fillId="4" borderId="1" xfId="0" applyFill="1" applyBorder="1"/>
    <xf numFmtId="0" fontId="4" fillId="3" borderId="3" xfId="0" applyFont="1" applyFill="1" applyBorder="1" applyAlignment="1" applyProtection="1">
      <alignment horizontal="center" vertical="center"/>
      <protection hidden="1"/>
    </xf>
    <xf numFmtId="0" fontId="4" fillId="3" borderId="4" xfId="0" applyFont="1" applyFill="1" applyBorder="1" applyAlignment="1" applyProtection="1">
      <alignment horizontal="center" vertical="center"/>
      <protection hidden="1"/>
    </xf>
    <xf numFmtId="0" fontId="5" fillId="3" borderId="5" xfId="0" applyFont="1" applyFill="1" applyBorder="1" applyAlignment="1" applyProtection="1">
      <alignment horizontal="center" vertical="top" wrapText="1"/>
      <protection hidden="1"/>
    </xf>
    <xf numFmtId="0" fontId="0" fillId="0" borderId="0" xfId="0" applyProtection="1">
      <protection locked="0"/>
    </xf>
    <xf numFmtId="0" fontId="0" fillId="0" borderId="0" xfId="0" applyAlignment="1">
      <alignment horizontal="center" vertical="center"/>
    </xf>
    <xf numFmtId="0" fontId="0" fillId="0" borderId="29" xfId="0" applyBorder="1"/>
    <xf numFmtId="0" fontId="0" fillId="0" borderId="30" xfId="0" applyBorder="1" applyAlignment="1">
      <alignment wrapText="1"/>
    </xf>
    <xf numFmtId="0" fontId="0" fillId="2" borderId="2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11" fillId="2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>
      <alignment horizontal="center"/>
    </xf>
    <xf numFmtId="0" fontId="0" fillId="4" borderId="30" xfId="0" applyFill="1" applyBorder="1" applyAlignment="1" applyProtection="1">
      <alignment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/>
      <protection locked="0"/>
    </xf>
    <xf numFmtId="0" fontId="4" fillId="0" borderId="46" xfId="0" applyFont="1" applyBorder="1" applyAlignment="1" applyProtection="1">
      <alignment horizontal="center" vertical="center"/>
      <protection hidden="1"/>
    </xf>
    <xf numFmtId="0" fontId="5" fillId="0" borderId="49" xfId="0" applyFont="1" applyBorder="1" applyAlignment="1" applyProtection="1">
      <alignment horizontal="center" vertical="top" wrapText="1"/>
      <protection hidden="1"/>
    </xf>
    <xf numFmtId="0" fontId="0" fillId="0" borderId="0" xfId="0" applyAlignment="1">
      <alignment horizontal="left" vertical="center"/>
    </xf>
    <xf numFmtId="0" fontId="0" fillId="6" borderId="0" xfId="0" applyFill="1" applyAlignment="1" applyProtection="1">
      <alignment horizontal="left" vertical="top"/>
      <protection locked="0"/>
    </xf>
    <xf numFmtId="0" fontId="0" fillId="0" borderId="0" xfId="0" applyProtection="1">
      <protection hidden="1"/>
    </xf>
    <xf numFmtId="0" fontId="0" fillId="0" borderId="0" xfId="0" applyAlignment="1" applyProtection="1">
      <alignment wrapText="1"/>
      <protection hidden="1"/>
    </xf>
    <xf numFmtId="0" fontId="0" fillId="8" borderId="1" xfId="0" applyFill="1" applyBorder="1" applyAlignment="1" applyProtection="1">
      <alignment wrapText="1"/>
      <protection hidden="1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left" vertical="center" wrapText="1"/>
      <protection locked="0" hidden="1"/>
    </xf>
    <xf numFmtId="0" fontId="0" fillId="2" borderId="1" xfId="0" applyFill="1" applyBorder="1" applyAlignment="1" applyProtection="1">
      <alignment wrapText="1"/>
      <protection locked="0" hidden="1"/>
    </xf>
    <xf numFmtId="0" fontId="0" fillId="0" borderId="2" xfId="0" applyBorder="1" applyProtection="1"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1" xfId="0" applyBorder="1" applyProtection="1"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vertical="center"/>
      <protection locked="0"/>
    </xf>
    <xf numFmtId="0" fontId="14" fillId="0" borderId="0" xfId="0" applyFont="1" applyProtection="1">
      <protection hidden="1"/>
    </xf>
    <xf numFmtId="0" fontId="16" fillId="0" borderId="0" xfId="1" applyFont="1" applyAlignment="1" applyProtection="1">
      <alignment vertical="top"/>
      <protection hidden="1"/>
    </xf>
    <xf numFmtId="0" fontId="17" fillId="0" borderId="0" xfId="1" applyFont="1" applyAlignment="1" applyProtection="1">
      <alignment vertical="top"/>
      <protection hidden="1"/>
    </xf>
    <xf numFmtId="0" fontId="14" fillId="0" borderId="0" xfId="0" applyFont="1" applyAlignment="1" applyProtection="1">
      <alignment wrapText="1"/>
      <protection hidden="1"/>
    </xf>
    <xf numFmtId="0" fontId="0" fillId="7" borderId="1" xfId="0" applyFill="1" applyBorder="1" applyProtection="1">
      <protection locked="0"/>
    </xf>
    <xf numFmtId="0" fontId="0" fillId="0" borderId="0" xfId="0" applyProtection="1">
      <protection locked="0" hidden="1"/>
    </xf>
    <xf numFmtId="0" fontId="12" fillId="0" borderId="0" xfId="0" applyFont="1" applyProtection="1">
      <protection locked="0" hidden="1"/>
    </xf>
    <xf numFmtId="0" fontId="0" fillId="0" borderId="12" xfId="0" applyBorder="1" applyProtection="1">
      <protection hidden="1"/>
    </xf>
    <xf numFmtId="0" fontId="0" fillId="3" borderId="4" xfId="0" applyFill="1" applyBorder="1" applyAlignment="1" applyProtection="1">
      <alignment textRotation="90"/>
      <protection hidden="1"/>
    </xf>
    <xf numFmtId="0" fontId="0" fillId="0" borderId="12" xfId="0" applyBorder="1" applyAlignment="1" applyProtection="1">
      <alignment textRotation="90"/>
      <protection hidden="1"/>
    </xf>
    <xf numFmtId="0" fontId="0" fillId="0" borderId="3" xfId="0" applyBorder="1" applyAlignment="1" applyProtection="1">
      <alignment textRotation="90"/>
      <protection hidden="1"/>
    </xf>
    <xf numFmtId="0" fontId="0" fillId="0" borderId="13" xfId="0" applyBorder="1" applyAlignment="1" applyProtection="1">
      <alignment textRotation="90"/>
      <protection hidden="1"/>
    </xf>
    <xf numFmtId="0" fontId="0" fillId="0" borderId="0" xfId="0" applyAlignment="1" applyProtection="1">
      <alignment textRotation="90"/>
      <protection locked="0" hidden="1"/>
    </xf>
    <xf numFmtId="0" fontId="0" fillId="3" borderId="12" xfId="0" applyFill="1" applyBorder="1" applyProtection="1">
      <protection hidden="1"/>
    </xf>
    <xf numFmtId="0" fontId="0" fillId="0" borderId="18" xfId="0" applyBorder="1" applyProtection="1">
      <protection hidden="1"/>
    </xf>
    <xf numFmtId="0" fontId="0" fillId="3" borderId="32" xfId="0" applyFill="1" applyBorder="1" applyProtection="1">
      <protection hidden="1"/>
    </xf>
    <xf numFmtId="0" fontId="0" fillId="0" borderId="33" xfId="0" applyBorder="1" applyProtection="1">
      <protection hidden="1"/>
    </xf>
    <xf numFmtId="0" fontId="0" fillId="0" borderId="34" xfId="0" applyBorder="1" applyProtection="1">
      <protection hidden="1"/>
    </xf>
    <xf numFmtId="0" fontId="0" fillId="0" borderId="19" xfId="0" applyBorder="1" applyProtection="1">
      <protection hidden="1"/>
    </xf>
    <xf numFmtId="0" fontId="0" fillId="3" borderId="35" xfId="0" applyFill="1" applyBorder="1" applyProtection="1">
      <protection hidden="1"/>
    </xf>
    <xf numFmtId="0" fontId="0" fillId="0" borderId="36" xfId="0" applyBorder="1" applyProtection="1">
      <protection hidden="1"/>
    </xf>
    <xf numFmtId="0" fontId="0" fillId="0" borderId="4" xfId="0" applyBorder="1" applyAlignment="1" applyProtection="1">
      <alignment textRotation="90"/>
      <protection hidden="1"/>
    </xf>
    <xf numFmtId="0" fontId="0" fillId="0" borderId="40" xfId="0" applyBorder="1" applyProtection="1">
      <protection hidden="1"/>
    </xf>
    <xf numFmtId="0" fontId="0" fillId="3" borderId="2" xfId="0" applyFill="1" applyBorder="1" applyProtection="1">
      <protection hidden="1"/>
    </xf>
    <xf numFmtId="0" fontId="0" fillId="0" borderId="41" xfId="0" applyBorder="1" applyProtection="1">
      <protection hidden="1"/>
    </xf>
    <xf numFmtId="0" fontId="0" fillId="0" borderId="35" xfId="0" applyBorder="1" applyProtection="1">
      <protection hidden="1"/>
    </xf>
    <xf numFmtId="0" fontId="0" fillId="3" borderId="1" xfId="0" applyFill="1" applyBorder="1" applyProtection="1">
      <protection hidden="1"/>
    </xf>
    <xf numFmtId="0" fontId="0" fillId="0" borderId="37" xfId="0" applyBorder="1" applyProtection="1">
      <protection hidden="1"/>
    </xf>
    <xf numFmtId="0" fontId="0" fillId="3" borderId="38" xfId="0" applyFill="1" applyBorder="1" applyProtection="1">
      <protection hidden="1"/>
    </xf>
    <xf numFmtId="0" fontId="0" fillId="0" borderId="38" xfId="0" applyBorder="1" applyProtection="1">
      <protection hidden="1"/>
    </xf>
    <xf numFmtId="0" fontId="0" fillId="0" borderId="39" xfId="0" applyBorder="1" applyProtection="1">
      <protection hidden="1"/>
    </xf>
    <xf numFmtId="0" fontId="18" fillId="0" borderId="49" xfId="0" applyFont="1" applyBorder="1" applyAlignment="1" applyProtection="1">
      <alignment horizontal="center" vertical="top" wrapText="1"/>
      <protection hidden="1"/>
    </xf>
    <xf numFmtId="0" fontId="19" fillId="0" borderId="49" xfId="0" applyFont="1" applyBorder="1" applyAlignment="1" applyProtection="1">
      <alignment horizontal="center" vertical="top" wrapText="1"/>
      <protection hidden="1"/>
    </xf>
    <xf numFmtId="0" fontId="0" fillId="8" borderId="30" xfId="0" applyFill="1" applyBorder="1" applyAlignment="1" applyProtection="1">
      <alignment wrapText="1"/>
      <protection hidden="1"/>
    </xf>
    <xf numFmtId="0" fontId="0" fillId="8" borderId="31" xfId="0" applyFill="1" applyBorder="1" applyAlignment="1" applyProtection="1">
      <alignment wrapText="1"/>
      <protection hidden="1"/>
    </xf>
    <xf numFmtId="0" fontId="0" fillId="8" borderId="1" xfId="0" applyFill="1" applyBorder="1" applyAlignment="1" applyProtection="1">
      <alignment horizontal="center" wrapText="1"/>
      <protection hidden="1"/>
    </xf>
    <xf numFmtId="0" fontId="18" fillId="3" borderId="5" xfId="0" applyFont="1" applyFill="1" applyBorder="1" applyAlignment="1" applyProtection="1">
      <alignment horizontal="center" vertical="top" wrapText="1"/>
      <protection hidden="1"/>
    </xf>
    <xf numFmtId="0" fontId="20" fillId="0" borderId="49" xfId="0" applyFont="1" applyBorder="1" applyAlignment="1" applyProtection="1">
      <alignment horizontal="center" vertical="top" wrapText="1"/>
      <protection hidden="1"/>
    </xf>
    <xf numFmtId="0" fontId="21" fillId="2" borderId="2" xfId="0" applyFont="1" applyFill="1" applyBorder="1" applyAlignment="1" applyProtection="1">
      <alignment wrapText="1"/>
      <protection locked="0"/>
    </xf>
    <xf numFmtId="0" fontId="22" fillId="2" borderId="2" xfId="0" applyFont="1" applyFill="1" applyBorder="1" applyAlignment="1" applyProtection="1">
      <alignment wrapText="1"/>
      <protection locked="0"/>
    </xf>
    <xf numFmtId="0" fontId="22" fillId="2" borderId="1" xfId="0" applyFont="1" applyFill="1" applyBorder="1" applyAlignment="1" applyProtection="1">
      <alignment wrapText="1"/>
      <protection locked="0"/>
    </xf>
    <xf numFmtId="0" fontId="26" fillId="2" borderId="2" xfId="0" applyFont="1" applyFill="1" applyBorder="1" applyAlignment="1" applyProtection="1">
      <alignment wrapText="1"/>
      <protection locked="0"/>
    </xf>
    <xf numFmtId="0" fontId="24" fillId="2" borderId="2" xfId="0" applyFont="1" applyFill="1" applyBorder="1" applyAlignment="1" applyProtection="1">
      <alignment wrapText="1"/>
      <protection locked="0"/>
    </xf>
    <xf numFmtId="0" fontId="28" fillId="2" borderId="2" xfId="0" applyFont="1" applyFill="1" applyBorder="1" applyAlignment="1" applyProtection="1">
      <alignment wrapText="1"/>
      <protection locked="0"/>
    </xf>
    <xf numFmtId="0" fontId="24" fillId="2" borderId="1" xfId="0" applyFont="1" applyFill="1" applyBorder="1" applyAlignment="1" applyProtection="1">
      <alignment wrapText="1"/>
      <protection locked="0"/>
    </xf>
    <xf numFmtId="0" fontId="24" fillId="2" borderId="2" xfId="0" applyFont="1" applyFill="1" applyBorder="1" applyAlignment="1" applyProtection="1">
      <alignment horizontal="left" vertical="center" wrapText="1"/>
      <protection locked="0" hidden="1"/>
    </xf>
    <xf numFmtId="0" fontId="29" fillId="2" borderId="2" xfId="0" applyFont="1" applyFill="1" applyBorder="1" applyAlignment="1" applyProtection="1">
      <alignment wrapText="1"/>
      <protection locked="0"/>
    </xf>
    <xf numFmtId="0" fontId="21" fillId="2" borderId="1" xfId="0" applyFont="1" applyFill="1" applyBorder="1" applyAlignment="1" applyProtection="1">
      <alignment wrapText="1"/>
      <protection locked="0"/>
    </xf>
    <xf numFmtId="0" fontId="8" fillId="0" borderId="0" xfId="0" applyFont="1" applyAlignment="1">
      <alignment horizontal="center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Alignment="1" applyProtection="1">
      <alignment horizontal="center" vertical="top" wrapText="1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4" borderId="17" xfId="0" applyFill="1" applyBorder="1" applyAlignment="1">
      <alignment horizontal="left" vertical="top" wrapText="1"/>
    </xf>
    <xf numFmtId="0" fontId="0" fillId="4" borderId="31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0" fontId="0" fillId="0" borderId="25" xfId="0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0" fontId="0" fillId="0" borderId="1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6" borderId="27" xfId="0" applyFill="1" applyBorder="1" applyAlignment="1" applyProtection="1">
      <alignment horizontal="left" vertical="top"/>
      <protection locked="0"/>
    </xf>
    <xf numFmtId="0" fontId="0" fillId="6" borderId="28" xfId="0" applyFill="1" applyBorder="1" applyAlignment="1" applyProtection="1">
      <alignment horizontal="left" vertical="top"/>
      <protection locked="0"/>
    </xf>
    <xf numFmtId="0" fontId="0" fillId="4" borderId="27" xfId="0" applyFill="1" applyBorder="1" applyAlignment="1">
      <alignment horizontal="center"/>
    </xf>
    <xf numFmtId="0" fontId="0" fillId="4" borderId="28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2" xfId="0" applyBorder="1" applyAlignment="1">
      <alignment horizontal="center"/>
    </xf>
    <xf numFmtId="0" fontId="10" fillId="0" borderId="0" xfId="0" applyFont="1" applyAlignment="1" applyProtection="1">
      <alignment horizontal="center"/>
      <protection locked="0"/>
    </xf>
    <xf numFmtId="0" fontId="0" fillId="4" borderId="42" xfId="0" applyFill="1" applyBorder="1" applyAlignment="1" applyProtection="1">
      <alignment horizontal="left" vertical="center" wrapText="1"/>
      <protection locked="0"/>
    </xf>
    <xf numFmtId="0" fontId="0" fillId="4" borderId="26" xfId="0" applyFill="1" applyBorder="1" applyAlignment="1" applyProtection="1">
      <alignment horizontal="left" vertical="center" wrapText="1"/>
      <protection locked="0"/>
    </xf>
    <xf numFmtId="0" fontId="0" fillId="4" borderId="43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horizontal="center" wrapText="1"/>
      <protection locked="0"/>
    </xf>
    <xf numFmtId="0" fontId="1" fillId="5" borderId="12" xfId="0" applyFont="1" applyFill="1" applyBorder="1" applyAlignment="1" applyProtection="1">
      <alignment horizontal="left" vertical="top" wrapText="1"/>
      <protection locked="0" hidden="1"/>
    </xf>
    <xf numFmtId="0" fontId="1" fillId="5" borderId="44" xfId="0" applyFont="1" applyFill="1" applyBorder="1" applyAlignment="1" applyProtection="1">
      <alignment horizontal="left" vertical="top" wrapText="1"/>
      <protection locked="0" hidden="1"/>
    </xf>
    <xf numFmtId="0" fontId="1" fillId="5" borderId="13" xfId="0" applyFont="1" applyFill="1" applyBorder="1" applyAlignment="1" applyProtection="1">
      <alignment horizontal="left" vertical="top" wrapText="1"/>
      <protection locked="0" hidden="1"/>
    </xf>
    <xf numFmtId="0" fontId="4" fillId="9" borderId="14" xfId="0" applyFont="1" applyFill="1" applyBorder="1" applyAlignment="1" applyProtection="1">
      <alignment horizontal="center" vertical="center" wrapText="1"/>
      <protection hidden="1"/>
    </xf>
    <xf numFmtId="0" fontId="4" fillId="9" borderId="15" xfId="0" applyFont="1" applyFill="1" applyBorder="1" applyAlignment="1" applyProtection="1">
      <alignment horizontal="center" vertical="center" wrapText="1"/>
      <protection hidden="1"/>
    </xf>
    <xf numFmtId="0" fontId="3" fillId="9" borderId="6" xfId="0" applyFont="1" applyFill="1" applyBorder="1" applyAlignment="1" applyProtection="1">
      <alignment horizontal="center" vertical="center" wrapText="1"/>
      <protection hidden="1"/>
    </xf>
    <xf numFmtId="0" fontId="3" fillId="9" borderId="7" xfId="0" applyFont="1" applyFill="1" applyBorder="1" applyAlignment="1" applyProtection="1">
      <alignment horizontal="center" vertical="center" wrapText="1"/>
      <protection hidden="1"/>
    </xf>
    <xf numFmtId="0" fontId="6" fillId="0" borderId="45" xfId="0" applyFont="1" applyBorder="1" applyAlignment="1" applyProtection="1">
      <alignment horizontal="center" vertical="center" textRotation="90" wrapText="1"/>
      <protection hidden="1"/>
    </xf>
    <xf numFmtId="0" fontId="6" fillId="0" borderId="48" xfId="0" applyFont="1" applyBorder="1" applyAlignment="1" applyProtection="1">
      <alignment horizontal="center" vertical="center" textRotation="90" wrapText="1"/>
      <protection hidden="1"/>
    </xf>
    <xf numFmtId="0" fontId="6" fillId="0" borderId="47" xfId="0" applyFont="1" applyBorder="1" applyAlignment="1" applyProtection="1">
      <alignment horizontal="center" vertical="center" textRotation="90" wrapText="1"/>
      <protection hidden="1"/>
    </xf>
    <xf numFmtId="0" fontId="6" fillId="0" borderId="50" xfId="0" applyFont="1" applyBorder="1" applyAlignment="1" applyProtection="1">
      <alignment horizontal="center" vertical="center" textRotation="90" wrapText="1"/>
      <protection hidden="1"/>
    </xf>
    <xf numFmtId="0" fontId="4" fillId="9" borderId="12" xfId="0" applyFont="1" applyFill="1" applyBorder="1" applyAlignment="1" applyProtection="1">
      <alignment horizontal="center" vertical="center"/>
      <protection hidden="1"/>
    </xf>
    <xf numFmtId="0" fontId="4" fillId="9" borderId="13" xfId="0" applyFont="1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horizontal="center" vertical="center" wrapText="1"/>
      <protection hidden="1"/>
    </xf>
    <xf numFmtId="0" fontId="4" fillId="0" borderId="6" xfId="0" applyFont="1" applyBorder="1" applyAlignment="1" applyProtection="1">
      <alignment horizontal="center" vertical="center"/>
      <protection hidden="1"/>
    </xf>
    <xf numFmtId="0" fontId="4" fillId="0" borderId="26" xfId="0" applyFont="1" applyBorder="1" applyAlignment="1" applyProtection="1">
      <alignment horizontal="center" vertical="center"/>
      <protection hidden="1"/>
    </xf>
    <xf numFmtId="0" fontId="4" fillId="0" borderId="7" xfId="0" applyFont="1" applyBorder="1" applyAlignment="1" applyProtection="1">
      <alignment horizontal="center" vertical="center"/>
      <protection hidden="1"/>
    </xf>
    <xf numFmtId="0" fontId="4" fillId="0" borderId="16" xfId="0" applyFont="1" applyBorder="1" applyAlignment="1" applyProtection="1">
      <alignment horizontal="center" vertical="center" wrapText="1"/>
      <protection hidden="1"/>
    </xf>
    <xf numFmtId="0" fontId="13" fillId="0" borderId="0" xfId="0" applyFont="1" applyAlignment="1" applyProtection="1">
      <alignment horizontal="center" vertical="center"/>
      <protection locked="0" hidden="1"/>
    </xf>
    <xf numFmtId="0" fontId="0" fillId="3" borderId="9" xfId="0" applyFill="1" applyBorder="1" applyAlignment="1" applyProtection="1">
      <alignment horizontal="center" textRotation="90"/>
      <protection hidden="1"/>
    </xf>
    <xf numFmtId="0" fontId="0" fillId="3" borderId="10" xfId="0" applyFill="1" applyBorder="1" applyAlignment="1" applyProtection="1">
      <alignment horizontal="center" textRotation="90"/>
      <protection hidden="1"/>
    </xf>
    <xf numFmtId="0" fontId="0" fillId="3" borderId="11" xfId="0" applyFill="1" applyBorder="1" applyAlignment="1" applyProtection="1">
      <alignment horizontal="center" textRotation="90"/>
      <protection hidden="1"/>
    </xf>
    <xf numFmtId="0" fontId="0" fillId="3" borderId="6" xfId="0" applyFill="1" applyBorder="1" applyAlignment="1" applyProtection="1">
      <alignment horizontal="center"/>
      <protection hidden="1"/>
    </xf>
    <xf numFmtId="0" fontId="0" fillId="3" borderId="26" xfId="0" applyFill="1" applyBorder="1" applyAlignment="1" applyProtection="1">
      <alignment horizontal="center"/>
      <protection hidden="1"/>
    </xf>
    <xf numFmtId="0" fontId="0" fillId="3" borderId="7" xfId="0" applyFill="1" applyBorder="1" applyAlignment="1" applyProtection="1">
      <alignment horizontal="center"/>
      <protection hidden="1"/>
    </xf>
  </cellXfs>
  <cellStyles count="2">
    <cellStyle name="Гиперссылка" xfId="1" builtinId="8"/>
    <cellStyle name="Обычный" xfId="0" builtinId="0"/>
  </cellStyles>
  <dxfs count="3">
    <dxf>
      <fill>
        <patternFill>
          <bgColor theme="5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colors>
    <mruColors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ru-RU"/>
              <a:t>Охват направлений воспитания</a:t>
            </a:r>
            <a:r>
              <a:rPr lang="ru-RU" baseline="0"/>
              <a:t> (общий)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Охват</c:v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Мониторинг!$A$5:$A$12</c:f>
              <c:strCache>
                <c:ptCount val="8"/>
                <c:pt idx="0">
                  <c:v>Гражданское</c:v>
                </c:pt>
                <c:pt idx="1">
                  <c:v>Духовно-нравственное</c:v>
                </c:pt>
                <c:pt idx="2">
                  <c:v>Патриотическое</c:v>
                </c:pt>
                <c:pt idx="3">
                  <c:v>Трудовое</c:v>
                </c:pt>
                <c:pt idx="4">
                  <c:v>Физическое</c:v>
                </c:pt>
                <c:pt idx="5">
                  <c:v>Ценности научного познания</c:v>
                </c:pt>
                <c:pt idx="6">
                  <c:v>Экологическое</c:v>
                </c:pt>
                <c:pt idx="7">
                  <c:v>Эстетическое</c:v>
                </c:pt>
              </c:strCache>
            </c:strRef>
          </c:cat>
          <c:val>
            <c:numRef>
              <c:f>Мониторинг!$B$5:$B$12</c:f>
              <c:numCache>
                <c:formatCode>General</c:formatCode>
                <c:ptCount val="8"/>
                <c:pt idx="0">
                  <c:v>19</c:v>
                </c:pt>
                <c:pt idx="1">
                  <c:v>5</c:v>
                </c:pt>
                <c:pt idx="2">
                  <c:v>38</c:v>
                </c:pt>
                <c:pt idx="3">
                  <c:v>6</c:v>
                </c:pt>
                <c:pt idx="4">
                  <c:v>0</c:v>
                </c:pt>
                <c:pt idx="5">
                  <c:v>1</c:v>
                </c:pt>
                <c:pt idx="6">
                  <c:v>5</c:v>
                </c:pt>
                <c:pt idx="7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7-4473-B11D-521AC798AE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10930560"/>
        <c:axId val="110989696"/>
      </c:barChart>
      <c:catAx>
        <c:axId val="11093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989696"/>
        <c:crosses val="autoZero"/>
        <c:auto val="1"/>
        <c:lblAlgn val="ctr"/>
        <c:lblOffset val="100"/>
        <c:noMultiLvlLbl val="0"/>
      </c:catAx>
      <c:valAx>
        <c:axId val="11098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10930560"/>
        <c:crosses val="autoZero"/>
        <c:crossBetween val="between"/>
      </c:valAx>
      <c:spPr>
        <a:pattFill prst="ltDnDiag">
          <a:fgClr>
            <a:schemeClr val="dk1">
              <a:lumMod val="15000"/>
              <a:lumOff val="85000"/>
            </a:schemeClr>
          </a:fgClr>
          <a:bgClr>
            <a:schemeClr val="lt1"/>
          </a:bgClr>
        </a:pattFill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56" l="0.70000000000000051" r="0.70000000000000051" t="0.75000000000000056" header="0.30000000000000027" footer="0.30000000000000027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Охват</a:t>
            </a:r>
            <a:r>
              <a:rPr lang="ru-RU" baseline="0"/>
              <a:t> направлений по месяцам</a:t>
            </a:r>
            <a:endParaRPr lang="ru-RU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Мониторинг!$A$4</c:f>
              <c:strCache>
                <c:ptCount val="1"/>
                <c:pt idx="0">
                  <c:v>Направления воспитания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Мониторинг!$C$4:$L$4</c:f>
              <c:numCache>
                <c:formatCode>General</c:formatCode>
                <c:ptCount val="10"/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5F30-4425-8597-4AC7239766EC}"/>
            </c:ext>
          </c:extLst>
        </c:ser>
        <c:ser>
          <c:idx val="1"/>
          <c:order val="1"/>
          <c:tx>
            <c:strRef>
              <c:f>Мониторинг!$A$5</c:f>
              <c:strCache>
                <c:ptCount val="1"/>
                <c:pt idx="0">
                  <c:v>Гражданское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Мониторинг!$C$5:$L$5</c:f>
              <c:numCache>
                <c:formatCode>General</c:formatCode>
                <c:ptCount val="10"/>
                <c:pt idx="0">
                  <c:v>8</c:v>
                </c:pt>
                <c:pt idx="1">
                  <c:v>5</c:v>
                </c:pt>
                <c:pt idx="2">
                  <c:v>3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5F30-4425-8597-4AC7239766EC}"/>
            </c:ext>
          </c:extLst>
        </c:ser>
        <c:ser>
          <c:idx val="2"/>
          <c:order val="2"/>
          <c:tx>
            <c:strRef>
              <c:f>Мониторинг!$A$6</c:f>
              <c:strCache>
                <c:ptCount val="1"/>
                <c:pt idx="0">
                  <c:v>Духовно-нравственное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Мониторинг!$C$6:$L$6</c:f>
              <c:numCache>
                <c:formatCode>General</c:formatCode>
                <c:ptCount val="10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2-5F30-4425-8597-4AC7239766EC}"/>
            </c:ext>
          </c:extLst>
        </c:ser>
        <c:ser>
          <c:idx val="3"/>
          <c:order val="3"/>
          <c:tx>
            <c:strRef>
              <c:f>Мониторинг!$A$7</c:f>
              <c:strCache>
                <c:ptCount val="1"/>
                <c:pt idx="0">
                  <c:v>Патриотическое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Мониторинг!$C$7:$L$7</c:f>
              <c:numCache>
                <c:formatCode>General</c:formatCode>
                <c:ptCount val="10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5</c:v>
                </c:pt>
                <c:pt idx="4">
                  <c:v>4</c:v>
                </c:pt>
                <c:pt idx="5">
                  <c:v>3</c:v>
                </c:pt>
                <c:pt idx="6">
                  <c:v>3</c:v>
                </c:pt>
                <c:pt idx="7">
                  <c:v>5</c:v>
                </c:pt>
                <c:pt idx="8">
                  <c:v>5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3-5F30-4425-8597-4AC7239766EC}"/>
            </c:ext>
          </c:extLst>
        </c:ser>
        <c:ser>
          <c:idx val="4"/>
          <c:order val="4"/>
          <c:tx>
            <c:strRef>
              <c:f>Мониторинг!$A$8</c:f>
              <c:strCache>
                <c:ptCount val="1"/>
                <c:pt idx="0">
                  <c:v>Трудовое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Мониторинг!$C$8:$L$8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4-5F30-4425-8597-4AC7239766EC}"/>
            </c:ext>
          </c:extLst>
        </c:ser>
        <c:ser>
          <c:idx val="5"/>
          <c:order val="5"/>
          <c:tx>
            <c:strRef>
              <c:f>Мониторинг!$A$9</c:f>
              <c:strCache>
                <c:ptCount val="1"/>
                <c:pt idx="0">
                  <c:v>Физическое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Мониторинг!$C$9:$L$9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5-5F30-4425-8597-4AC7239766EC}"/>
            </c:ext>
          </c:extLst>
        </c:ser>
        <c:ser>
          <c:idx val="6"/>
          <c:order val="6"/>
          <c:tx>
            <c:strRef>
              <c:f>Мониторинг!$A$10</c:f>
              <c:strCache>
                <c:ptCount val="1"/>
                <c:pt idx="0">
                  <c:v>Ценности научного познания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Мониторинг!$C$10:$L$10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6-5F30-4425-8597-4AC7239766EC}"/>
            </c:ext>
          </c:extLst>
        </c:ser>
        <c:ser>
          <c:idx val="7"/>
          <c:order val="7"/>
          <c:tx>
            <c:strRef>
              <c:f>Мониторинг!$A$11</c:f>
              <c:strCache>
                <c:ptCount val="1"/>
                <c:pt idx="0">
                  <c:v>Экологическое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Мониторинг!$C$11:$L$11</c:f>
              <c:numCache>
                <c:formatCode>General</c:formatCode>
                <c:ptCount val="10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7-5F30-4425-8597-4AC7239766EC}"/>
            </c:ext>
          </c:extLst>
        </c:ser>
        <c:ser>
          <c:idx val="8"/>
          <c:order val="8"/>
          <c:tx>
            <c:strRef>
              <c:f>Мониторинг!$A$12</c:f>
              <c:strCache>
                <c:ptCount val="1"/>
                <c:pt idx="0">
                  <c:v>Эстетическое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Мониторинг!$C$3:$L$3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  <c:extLst/>
            </c:strRef>
          </c:cat>
          <c:val>
            <c:numRef>
              <c:f>Мониторинг!$C$12:$L$12</c:f>
              <c:numCache>
                <c:formatCode>General</c:formatCode>
                <c:ptCount val="10"/>
                <c:pt idx="0">
                  <c:v>4</c:v>
                </c:pt>
                <c:pt idx="1">
                  <c:v>3</c:v>
                </c:pt>
                <c:pt idx="2">
                  <c:v>4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8-5F30-4425-8597-4AC7239766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59475968"/>
        <c:axId val="159506432"/>
        <c:extLst>
          <c:ext xmlns:c15="http://schemas.microsoft.com/office/drawing/2012/chart" uri="{02D57815-91ED-43cb-92C2-25804820EDAC}">
            <c15:filteredBarSeries>
              <c15:ser>
                <c:idx val="9"/>
                <c:order val="9"/>
                <c:tx>
                  <c:strRef>
                    <c:extLst>
                      <c:ext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4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>
                  <c:ext xmlns:c16="http://schemas.microsoft.com/office/drawing/2014/chart" uri="{C3380CC4-5D6E-409C-BE32-E72D297353CC}">
                    <c16:uniqueId val="{00000009-5F30-4425-8597-4AC7239766EC}"/>
                  </c:ext>
                </c:extLst>
              </c15:ser>
            </c15:filteredBarSeries>
            <c15:filteredBa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5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5F30-4425-8597-4AC7239766EC}"/>
                  </c:ext>
                </c:extLst>
              </c15:ser>
            </c15:filteredBarSeries>
            <c15:filteredBa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6">
                      <a:lumMod val="6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5F30-4425-8597-4AC7239766E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5F30-4425-8597-4AC7239766EC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5F30-4425-8597-4AC7239766EC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Мониторинг!$C$3:$L$3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Мониторинг!#REF!</c15:sqref>
                        </c15:formulaRef>
                      </c:ext>
                    </c:extLst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5F30-4425-8597-4AC7239766EC}"/>
                  </c:ext>
                </c:extLst>
              </c15:ser>
            </c15:filteredBarSeries>
          </c:ext>
        </c:extLst>
      </c:barChart>
      <c:catAx>
        <c:axId val="159475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506432"/>
        <c:crosses val="autoZero"/>
        <c:auto val="1"/>
        <c:lblAlgn val="ctr"/>
        <c:lblOffset val="100"/>
        <c:noMultiLvlLbl val="0"/>
      </c:catAx>
      <c:valAx>
        <c:axId val="159506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4759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5382756775914086E-2"/>
          <c:y val="3.6928758270503154E-2"/>
          <c:w val="0.9203889892827829"/>
          <c:h val="0.30966435781155932"/>
        </c:manualLayout>
      </c:layout>
      <c:barChart>
        <c:barDir val="col"/>
        <c:grouping val="stacked"/>
        <c:varyColors val="0"/>
        <c:ser>
          <c:idx val="1"/>
          <c:order val="1"/>
          <c:tx>
            <c:strRef>
              <c:f>Мониторинг!$A$35</c:f>
              <c:strCache>
                <c:ptCount val="1"/>
                <c:pt idx="0">
                  <c:v>Основные школьные дела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Мониторинг!$B$35:$L$35</c15:sqref>
                  </c15:fullRef>
                </c:ext>
              </c:extLst>
              <c:f>Мониторинг!$C$35:$L$35</c:f>
              <c:numCache>
                <c:formatCode>General</c:formatCode>
                <c:ptCount val="10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30-4425-8597-4AC7239766EC}"/>
            </c:ext>
          </c:extLst>
        </c:ser>
        <c:ser>
          <c:idx val="2"/>
          <c:order val="2"/>
          <c:tx>
            <c:strRef>
              <c:f>Мониторинг!$A$36</c:f>
              <c:strCache>
                <c:ptCount val="1"/>
                <c:pt idx="0">
                  <c:v>Классное руководство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Мониторинг!$B$36:$L$36</c15:sqref>
                  </c15:fullRef>
                </c:ext>
              </c:extLst>
              <c:f>Мониторинг!$C$36:$L$36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30-4425-8597-4AC7239766EC}"/>
            </c:ext>
          </c:extLst>
        </c:ser>
        <c:ser>
          <c:idx val="3"/>
          <c:order val="3"/>
          <c:tx>
            <c:strRef>
              <c:f>Мониторинг!$A$37</c:f>
              <c:strCache>
                <c:ptCount val="1"/>
                <c:pt idx="0">
                  <c:v>Внеурочная деятельность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Мониторинг!$B$37:$L$37</c15:sqref>
                  </c15:fullRef>
                </c:ext>
              </c:extLst>
              <c:f>Мониторинг!$C$37:$L$37</c:f>
              <c:numCache>
                <c:formatCode>General</c:formatCode>
                <c:ptCount val="10"/>
                <c:pt idx="0">
                  <c:v>10</c:v>
                </c:pt>
                <c:pt idx="1">
                  <c:v>6</c:v>
                </c:pt>
                <c:pt idx="2">
                  <c:v>6</c:v>
                </c:pt>
                <c:pt idx="3">
                  <c:v>9</c:v>
                </c:pt>
                <c:pt idx="4">
                  <c:v>7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6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30-4425-8597-4AC7239766EC}"/>
            </c:ext>
          </c:extLst>
        </c:ser>
        <c:ser>
          <c:idx val="4"/>
          <c:order val="4"/>
          <c:tx>
            <c:strRef>
              <c:f>Мониторинг!$A$38</c:f>
              <c:strCache>
                <c:ptCount val="1"/>
                <c:pt idx="0">
                  <c:v>Урочная деятельность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Мониторинг!$B$38:$L$38</c15:sqref>
                  </c15:fullRef>
                </c:ext>
              </c:extLst>
              <c:f>Мониторинг!$C$38:$L$38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30-4425-8597-4AC7239766EC}"/>
            </c:ext>
          </c:extLst>
        </c:ser>
        <c:ser>
          <c:idx val="5"/>
          <c:order val="5"/>
          <c:tx>
            <c:strRef>
              <c:f>Мониторинг!$A$39</c:f>
              <c:strCache>
                <c:ptCount val="1"/>
                <c:pt idx="0">
                  <c:v>Внешкольные мероприятия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Мониторинг!$B$39:$L$39</c15:sqref>
                  </c15:fullRef>
                </c:ext>
              </c:extLst>
              <c:f>Мониторинг!$C$39:$L$39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F30-4425-8597-4AC7239766EC}"/>
            </c:ext>
          </c:extLst>
        </c:ser>
        <c:ser>
          <c:idx val="6"/>
          <c:order val="6"/>
          <c:tx>
            <c:strRef>
              <c:f>Мониторинг!$A$40</c:f>
              <c:strCache>
                <c:ptCount val="1"/>
                <c:pt idx="0">
                  <c:v>Организация предметно-пространственной среды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Мониторинг!$B$40:$L$40</c15:sqref>
                  </c15:fullRef>
                </c:ext>
              </c:extLst>
              <c:f>Мониторинг!$C$40:$L$40</c:f>
              <c:numCache>
                <c:formatCode>General</c:formatCode>
                <c:ptCount val="10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F30-4425-8597-4AC7239766EC}"/>
            </c:ext>
          </c:extLst>
        </c:ser>
        <c:ser>
          <c:idx val="7"/>
          <c:order val="7"/>
          <c:tx>
            <c:strRef>
              <c:f>Мониторинг!$A$41</c:f>
              <c:strCache>
                <c:ptCount val="1"/>
                <c:pt idx="0">
                  <c:v>Взаимодействие с родителями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Мониторинг!$B$41:$L$41</c15:sqref>
                  </c15:fullRef>
                </c:ext>
              </c:extLst>
              <c:f>Мониторинг!$C$41:$L$41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F30-4425-8597-4AC7239766EC}"/>
            </c:ext>
          </c:extLst>
        </c:ser>
        <c:ser>
          <c:idx val="8"/>
          <c:order val="8"/>
          <c:tx>
            <c:strRef>
              <c:f>Мониторинг!$A$42</c:f>
              <c:strCache>
                <c:ptCount val="1"/>
                <c:pt idx="0">
                  <c:v>Профилактика и безопасность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Мониторинг!$B$42:$L$42</c15:sqref>
                  </c15:fullRef>
                </c:ext>
              </c:extLst>
              <c:f>Мониторинг!$C$42:$L$42</c:f>
              <c:numCache>
                <c:formatCode>General</c:formatCode>
                <c:ptCount val="10"/>
                <c:pt idx="0">
                  <c:v>5</c:v>
                </c:pt>
                <c:pt idx="1">
                  <c:v>4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4</c:v>
                </c:pt>
                <c:pt idx="8">
                  <c:v>2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F30-4425-8597-4AC7239766EC}"/>
            </c:ext>
          </c:extLst>
        </c:ser>
        <c:ser>
          <c:idx val="9"/>
          <c:order val="9"/>
          <c:tx>
            <c:strRef>
              <c:f>Мониторинг!$A$43</c:f>
              <c:strCache>
                <c:ptCount val="1"/>
                <c:pt idx="0">
                  <c:v>Самоуправление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Мониторинг!$B$43:$L$43</c15:sqref>
                  </c15:fullRef>
                </c:ext>
              </c:extLst>
              <c:f>Мониторинг!$C$43:$L$43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F30-4425-8597-4AC7239766EC}"/>
            </c:ext>
          </c:extLst>
        </c:ser>
        <c:ser>
          <c:idx val="10"/>
          <c:order val="10"/>
          <c:tx>
            <c:strRef>
              <c:f>Мониторинг!$A$44</c:f>
              <c:strCache>
                <c:ptCount val="1"/>
                <c:pt idx="0">
                  <c:v>Профориентация</c:v>
                </c:pt>
              </c:strCache>
            </c:strRef>
          </c:tx>
          <c:spPr>
            <a:solidFill>
              <a:schemeClr val="accent5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Мониторинг!$B$44:$L$44</c15:sqref>
                  </c15:fullRef>
                </c:ext>
              </c:extLst>
              <c:f>Мониторинг!$C$44:$L$44</c:f>
              <c:numCache>
                <c:formatCode>General</c:formatCode>
                <c:ptCount val="10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F30-4425-8597-4AC7239766EC}"/>
            </c:ext>
          </c:extLst>
        </c:ser>
        <c:ser>
          <c:idx val="11"/>
          <c:order val="11"/>
          <c:tx>
            <c:strRef>
              <c:f>Мониторинг!$A$45</c:f>
              <c:strCache>
                <c:ptCount val="1"/>
                <c:pt idx="0">
                  <c:v>Социальное партнерство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Мониторинг!$B$33:$L$33</c15:sqref>
                  </c15:fullRef>
                </c:ext>
              </c:extLst>
              <c:f>Мониторинг!$C$33:$L$33</c:f>
              <c:strCache>
                <c:ptCount val="10"/>
                <c:pt idx="0">
                  <c:v>Сентябрь</c:v>
                </c:pt>
                <c:pt idx="1">
                  <c:v>Октябрь</c:v>
                </c:pt>
                <c:pt idx="2">
                  <c:v>Ноябрь</c:v>
                </c:pt>
                <c:pt idx="3">
                  <c:v>Декабрь</c:v>
                </c:pt>
                <c:pt idx="4">
                  <c:v>Январь</c:v>
                </c:pt>
                <c:pt idx="5">
                  <c:v>Февраль</c:v>
                </c:pt>
                <c:pt idx="6">
                  <c:v>Март</c:v>
                </c:pt>
                <c:pt idx="7">
                  <c:v>Апрель</c:v>
                </c:pt>
                <c:pt idx="8">
                  <c:v>Май</c:v>
                </c:pt>
                <c:pt idx="9">
                  <c:v>Июнь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Мониторинг!$B$45:$L$45</c15:sqref>
                  </c15:fullRef>
                </c:ext>
              </c:extLst>
              <c:f>Мониторинг!$C$45:$L$45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24A-44FC-A8C9-B3EF1847C0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59531008"/>
        <c:axId val="15953254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Мониторинг!$A$34</c15:sqref>
                        </c15:formulaRef>
                      </c:ext>
                    </c:extLst>
                    <c:strCache>
                      <c:ptCount val="1"/>
                      <c:pt idx="0">
                        <c:v>Направления воспитания</c:v>
                      </c:pt>
                    </c:strCache>
                  </c:strRef>
                </c:tx>
                <c:spPr>
                  <a:solidFill>
                    <a:schemeClr val="accent1"/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ullRef>
                          <c15:sqref>Мониторинг!$B$34:$L$34</c15:sqref>
                        </c15:fullRef>
                        <c15:formulaRef>
                          <c15:sqref>Мониторинг!$C$34:$L$34</c15:sqref>
                        </c15:formulaRef>
                      </c:ext>
                    </c:extLst>
                    <c:numCache>
                      <c:formatCode>General</c:formatCode>
                      <c:ptCount val="1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5F30-4425-8597-4AC7239766EC}"/>
                  </c:ext>
                </c:extLst>
              </c15:ser>
            </c15:filteredBarSeries>
            <c15:filteredBa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Мониторинг!$A$46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Мониторинг!$B$46:$L$46</c15:sqref>
                        </c15:fullRef>
                        <c15:formulaRef>
                          <c15:sqref>Мониторинг!$C$46:$L$46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24A-44FC-A8C9-B3EF1847C0CA}"/>
                  </c:ext>
                </c:extLst>
              </c15:ser>
            </c15:filteredBarSeries>
            <c15:filteredBarSeries>
              <c15:ser>
                <c:idx val="13"/>
                <c:order val="1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Мониторинг!$A$47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2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Мониторинг!$B$47:$L$47</c15:sqref>
                        </c15:fullRef>
                        <c15:formulaRef>
                          <c15:sqref>Мониторинг!$C$47:$L$47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9-024A-44FC-A8C9-B3EF1847C0CA}"/>
                  </c:ext>
                </c:extLst>
              </c15:ser>
            </c15:filteredBarSeries>
            <c15:filteredBarSeries>
              <c15:ser>
                <c:idx val="14"/>
                <c:order val="1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Мониторинг!$A$48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3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Мониторинг!$B$48:$L$48</c15:sqref>
                        </c15:fullRef>
                        <c15:formulaRef>
                          <c15:sqref>Мониторинг!$C$48:$L$48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A-024A-44FC-A8C9-B3EF1847C0CA}"/>
                  </c:ext>
                </c:extLst>
              </c15:ser>
            </c15:filteredBarSeries>
            <c15:filteredBarSeries>
              <c15:ser>
                <c:idx val="15"/>
                <c:order val="1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Мониторинг!$A$49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4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Мониторинг!$B$49:$L$49</c15:sqref>
                        </c15:fullRef>
                        <c15:formulaRef>
                          <c15:sqref>Мониторинг!$C$49:$L$49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024A-44FC-A8C9-B3EF1847C0CA}"/>
                  </c:ext>
                </c:extLst>
              </c15:ser>
            </c15:filteredBarSeries>
            <c15:filteredBarSeries>
              <c15:ser>
                <c:idx val="16"/>
                <c:order val="1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Мониторинг!$A$50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5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Мониторинг!$B$50:$L$50</c15:sqref>
                        </c15:fullRef>
                        <c15:formulaRef>
                          <c15:sqref>Мониторинг!$C$50:$L$50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024A-44FC-A8C9-B3EF1847C0CA}"/>
                  </c:ext>
                </c:extLst>
              </c15:ser>
            </c15:filteredBarSeries>
            <c15:filteredBarSeries>
              <c15:ser>
                <c:idx val="17"/>
                <c:order val="1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Мониторинг!$A$51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6">
                      <a:lumMod val="80000"/>
                      <a:lumOff val="2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Мониторинг!$B$51:$L$51</c15:sqref>
                        </c15:fullRef>
                        <c15:formulaRef>
                          <c15:sqref>Мониторинг!$C$51:$L$51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024A-44FC-A8C9-B3EF1847C0CA}"/>
                  </c:ext>
                </c:extLst>
              </c15:ser>
            </c15:filteredBarSeries>
            <c15:filteredBarSeries>
              <c15:ser>
                <c:idx val="18"/>
                <c:order val="1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Мониторинг!$A$52</c15:sqref>
                        </c15:formulaRef>
                      </c:ext>
                    </c:extLst>
                    <c:strCache>
                      <c:ptCount val="1"/>
                      <c:pt idx="0">
                        <c:v>0</c:v>
                      </c:pt>
                    </c:strCache>
                  </c:strRef>
                </c:tx>
                <c:spPr>
                  <a:solidFill>
                    <a:schemeClr val="accent1">
                      <a:lumMod val="80000"/>
                    </a:schemeClr>
                  </a:solidFill>
                  <a:ln>
                    <a:noFill/>
                  </a:ln>
                  <a:effectLst/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ru-RU"/>
                    </a:p>
                  </c:txPr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 cap="flat" cmpd="sng" algn="ctr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  <a:round/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xmlns:c15="http://schemas.microsoft.com/office/drawing/2012/chart" uri="{02D57815-91ED-43cb-92C2-25804820EDAC}">
                        <c15:fullRef>
                          <c15:sqref>Мониторинг!$B$33:$L$33</c15:sqref>
                        </c15:fullRef>
                        <c15:formulaRef>
                          <c15:sqref>Мониторинг!$C$33:$L$33</c15:sqref>
                        </c15:formulaRef>
                      </c:ext>
                    </c:extLst>
                    <c:strCache>
                      <c:ptCount val="10"/>
                      <c:pt idx="0">
                        <c:v>Сентябрь</c:v>
                      </c:pt>
                      <c:pt idx="1">
                        <c:v>Октябрь</c:v>
                      </c:pt>
                      <c:pt idx="2">
                        <c:v>Ноябрь</c:v>
                      </c:pt>
                      <c:pt idx="3">
                        <c:v>Декабрь</c:v>
                      </c:pt>
                      <c:pt idx="4">
                        <c:v>Январь</c:v>
                      </c:pt>
                      <c:pt idx="5">
                        <c:v>Февраль</c:v>
                      </c:pt>
                      <c:pt idx="6">
                        <c:v>Март</c:v>
                      </c:pt>
                      <c:pt idx="7">
                        <c:v>Апрель</c:v>
                      </c:pt>
                      <c:pt idx="8">
                        <c:v>Май</c:v>
                      </c:pt>
                      <c:pt idx="9">
                        <c:v>Июнь</c:v>
                      </c:pt>
                    </c:strCache>
                  </c:str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Мониторинг!$B$52:$L$52</c15:sqref>
                        </c15:fullRef>
                        <c15:formulaRef>
                          <c15:sqref>Мониторинг!$C$52:$L$52</c15:sqref>
                        </c15:formulaRef>
                      </c:ext>
                    </c:extLst>
                    <c:numCache>
                      <c:formatCode>General</c:formatCode>
                      <c:ptCount val="10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E-024A-44FC-A8C9-B3EF1847C0CA}"/>
                  </c:ext>
                </c:extLst>
              </c15:ser>
            </c15:filteredBarSeries>
          </c:ext>
        </c:extLst>
      </c:barChart>
      <c:catAx>
        <c:axId val="15953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532544"/>
        <c:crosses val="autoZero"/>
        <c:auto val="1"/>
        <c:lblAlgn val="ctr"/>
        <c:lblOffset val="100"/>
        <c:noMultiLvlLbl val="0"/>
      </c:catAx>
      <c:valAx>
        <c:axId val="1595325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15953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sv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svg"/><Relationship Id="rId9" Type="http://schemas.openxmlformats.org/officeDocument/2006/relationships/image" Target="../media/image10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250372</xdr:colOff>
      <xdr:row>2</xdr:row>
      <xdr:rowOff>370114</xdr:rowOff>
    </xdr:from>
    <xdr:to>
      <xdr:col>16</xdr:col>
      <xdr:colOff>457200</xdr:colOff>
      <xdr:row>18</xdr:row>
      <xdr:rowOff>97972</xdr:rowOff>
    </xdr:to>
    <xdr:pic>
      <xdr:nvPicPr>
        <xdr:cNvPr id="2052" name="Picture 4">
          <a:extLst>
            <a:ext uri="{FF2B5EF4-FFF2-40B4-BE49-F238E27FC236}">
              <a16:creationId xmlns:a16="http://schemas.microsoft.com/office/drawing/2014/main" id="{00000000-0008-0000-0000-000004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588829" y="1023257"/>
          <a:ext cx="5693228" cy="359228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185</xdr:row>
      <xdr:rowOff>0</xdr:rowOff>
    </xdr:from>
    <xdr:to>
      <xdr:col>18</xdr:col>
      <xdr:colOff>263430</xdr:colOff>
      <xdr:row>186</xdr:row>
      <xdr:rowOff>34830</xdr:rowOff>
    </xdr:to>
    <xdr:pic>
      <xdr:nvPicPr>
        <xdr:cNvPr id="57" name="Рисунок 56" descr="Семья с двумя детьми">
          <a:extLst>
            <a:ext uri="{FF2B5EF4-FFF2-40B4-BE49-F238E27FC236}">
              <a16:creationId xmlns:a16="http://schemas.microsoft.com/office/drawing/2014/main" id="{F7FD1697-1D7F-EA60-3BC9-985E1F9AB9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668000" y="101291571"/>
          <a:ext cx="252000" cy="25200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191</xdr:row>
      <xdr:rowOff>0</xdr:rowOff>
    </xdr:from>
    <xdr:to>
      <xdr:col>18</xdr:col>
      <xdr:colOff>263430</xdr:colOff>
      <xdr:row>192</xdr:row>
      <xdr:rowOff>34830</xdr:rowOff>
    </xdr:to>
    <xdr:pic>
      <xdr:nvPicPr>
        <xdr:cNvPr id="58" name="Рисунок 57" descr="Звезда">
          <a:extLst>
            <a:ext uri="{FF2B5EF4-FFF2-40B4-BE49-F238E27FC236}">
              <a16:creationId xmlns:a16="http://schemas.microsoft.com/office/drawing/2014/main" id="{953BE93A-6F0B-4321-8DCC-61E9EECD34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0668000" y="105863571"/>
          <a:ext cx="257715" cy="257715"/>
        </a:xfrm>
        <a:prstGeom prst="rect">
          <a:avLst/>
        </a:prstGeom>
      </xdr:spPr>
    </xdr:pic>
    <xdr:clientData/>
  </xdr:twoCellAnchor>
  <xdr:twoCellAnchor editAs="oneCell">
    <xdr:from>
      <xdr:col>9</xdr:col>
      <xdr:colOff>45449</xdr:colOff>
      <xdr:row>189</xdr:row>
      <xdr:rowOff>0</xdr:rowOff>
    </xdr:from>
    <xdr:to>
      <xdr:col>9</xdr:col>
      <xdr:colOff>270402</xdr:colOff>
      <xdr:row>190</xdr:row>
      <xdr:rowOff>2474</xdr:rowOff>
    </xdr:to>
    <xdr:pic>
      <xdr:nvPicPr>
        <xdr:cNvPr id="60" name="Рисунок 59">
          <a:extLst>
            <a:ext uri="{FF2B5EF4-FFF2-40B4-BE49-F238E27FC236}">
              <a16:creationId xmlns:a16="http://schemas.microsoft.com/office/drawing/2014/main" id="{9D843775-1185-40F6-B6F7-145DC5C7D5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5031106" y="104339571"/>
          <a:ext cx="228763" cy="227610"/>
        </a:xfrm>
        <a:prstGeom prst="rect">
          <a:avLst/>
        </a:prstGeom>
      </xdr:spPr>
    </xdr:pic>
    <xdr:clientData/>
  </xdr:twoCellAnchor>
  <xdr:twoCellAnchor editAs="oneCell">
    <xdr:from>
      <xdr:col>6</xdr:col>
      <xdr:colOff>1328057</xdr:colOff>
      <xdr:row>9</xdr:row>
      <xdr:rowOff>10887</xdr:rowOff>
    </xdr:from>
    <xdr:to>
      <xdr:col>6</xdr:col>
      <xdr:colOff>1583762</xdr:colOff>
      <xdr:row>10</xdr:row>
      <xdr:rowOff>1</xdr:rowOff>
    </xdr:to>
    <xdr:pic>
      <xdr:nvPicPr>
        <xdr:cNvPr id="49" name="Рисунок 48" descr="image-fotor-bg-remover-202407149193.png">
          <a:extLst>
            <a:ext uri="{FF2B5EF4-FFF2-40B4-BE49-F238E27FC236}">
              <a16:creationId xmlns:a16="http://schemas.microsoft.com/office/drawing/2014/main" id="{00000000-0008-0000-0B00-00003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236028" y="4528458"/>
          <a:ext cx="255705" cy="228600"/>
        </a:xfrm>
        <a:prstGeom prst="rect">
          <a:avLst/>
        </a:prstGeom>
      </xdr:spPr>
    </xdr:pic>
    <xdr:clientData/>
  </xdr:twoCellAnchor>
  <xdr:twoCellAnchor editAs="oneCell">
    <xdr:from>
      <xdr:col>12</xdr:col>
      <xdr:colOff>32658</xdr:colOff>
      <xdr:row>15</xdr:row>
      <xdr:rowOff>43542</xdr:rowOff>
    </xdr:from>
    <xdr:to>
      <xdr:col>12</xdr:col>
      <xdr:colOff>237192</xdr:colOff>
      <xdr:row>16</xdr:row>
      <xdr:rowOff>0</xdr:rowOff>
    </xdr:to>
    <xdr:pic>
      <xdr:nvPicPr>
        <xdr:cNvPr id="52" name="Рисунок 51" descr="image-fotor-bg-remover-2024071491939.png">
          <a:extLst>
            <a:ext uri="{FF2B5EF4-FFF2-40B4-BE49-F238E27FC236}">
              <a16:creationId xmlns:a16="http://schemas.microsoft.com/office/drawing/2014/main" id="{00000000-0008-0000-0B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8621487" y="9884228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10886</xdr:colOff>
      <xdr:row>15</xdr:row>
      <xdr:rowOff>21772</xdr:rowOff>
    </xdr:from>
    <xdr:to>
      <xdr:col>18</xdr:col>
      <xdr:colOff>215420</xdr:colOff>
      <xdr:row>15</xdr:row>
      <xdr:rowOff>217715</xdr:rowOff>
    </xdr:to>
    <xdr:pic>
      <xdr:nvPicPr>
        <xdr:cNvPr id="56" name="Рисунок 55" descr="image-fotor-bg-remover-2024071491939.png">
          <a:extLst>
            <a:ext uri="{FF2B5EF4-FFF2-40B4-BE49-F238E27FC236}">
              <a16:creationId xmlns:a16="http://schemas.microsoft.com/office/drawing/2014/main" id="{00000000-0008-0000-0B00-00003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280572" y="9862458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15</xdr:row>
      <xdr:rowOff>21772</xdr:rowOff>
    </xdr:from>
    <xdr:to>
      <xdr:col>20</xdr:col>
      <xdr:colOff>204534</xdr:colOff>
      <xdr:row>15</xdr:row>
      <xdr:rowOff>217715</xdr:rowOff>
    </xdr:to>
    <xdr:pic>
      <xdr:nvPicPr>
        <xdr:cNvPr id="61" name="Рисунок 60" descr="image-fotor-bg-remover-2024071491939.png">
          <a:extLst>
            <a:ext uri="{FF2B5EF4-FFF2-40B4-BE49-F238E27FC236}">
              <a16:creationId xmlns:a16="http://schemas.microsoft.com/office/drawing/2014/main" id="{00000000-0008-0000-0B00-00003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261771" y="9862458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41565</xdr:colOff>
      <xdr:row>26</xdr:row>
      <xdr:rowOff>0</xdr:rowOff>
    </xdr:from>
    <xdr:to>
      <xdr:col>6</xdr:col>
      <xdr:colOff>252423</xdr:colOff>
      <xdr:row>26</xdr:row>
      <xdr:rowOff>220980</xdr:rowOff>
    </xdr:to>
    <xdr:pic>
      <xdr:nvPicPr>
        <xdr:cNvPr id="63" name="Рисунок 62" descr="image-fotor-bg-remover-2024071491048.png">
          <a:extLst>
            <a:ext uri="{FF2B5EF4-FFF2-40B4-BE49-F238E27FC236}">
              <a16:creationId xmlns:a16="http://schemas.microsoft.com/office/drawing/2014/main" id="{00000000-0008-0000-0B00-00003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934692" y="14464145"/>
          <a:ext cx="210858" cy="220980"/>
        </a:xfrm>
        <a:prstGeom prst="rect">
          <a:avLst/>
        </a:prstGeom>
      </xdr:spPr>
    </xdr:pic>
    <xdr:clientData/>
  </xdr:twoCellAnchor>
  <xdr:twoCellAnchor editAs="oneCell">
    <xdr:from>
      <xdr:col>6</xdr:col>
      <xdr:colOff>1349828</xdr:colOff>
      <xdr:row>26</xdr:row>
      <xdr:rowOff>10886</xdr:rowOff>
    </xdr:from>
    <xdr:to>
      <xdr:col>6</xdr:col>
      <xdr:colOff>1567543</xdr:colOff>
      <xdr:row>27</xdr:row>
      <xdr:rowOff>437</xdr:rowOff>
    </xdr:to>
    <xdr:pic>
      <xdr:nvPicPr>
        <xdr:cNvPr id="65" name="Рисунок 64" descr="image-fotor-bg-remover-2024071491923.png">
          <a:extLst>
            <a:ext uri="{FF2B5EF4-FFF2-40B4-BE49-F238E27FC236}">
              <a16:creationId xmlns:a16="http://schemas.microsoft.com/office/drawing/2014/main" id="{00000000-0008-0000-0B00-00004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5257799" y="14423572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12</xdr:col>
      <xdr:colOff>83130</xdr:colOff>
      <xdr:row>26</xdr:row>
      <xdr:rowOff>0</xdr:rowOff>
    </xdr:from>
    <xdr:to>
      <xdr:col>12</xdr:col>
      <xdr:colOff>300845</xdr:colOff>
      <xdr:row>26</xdr:row>
      <xdr:rowOff>218151</xdr:rowOff>
    </xdr:to>
    <xdr:pic>
      <xdr:nvPicPr>
        <xdr:cNvPr id="66" name="Рисунок 65" descr="image-fotor-bg-remover-2024071491923.png">
          <a:extLst>
            <a:ext uri="{FF2B5EF4-FFF2-40B4-BE49-F238E27FC236}">
              <a16:creationId xmlns:a16="http://schemas.microsoft.com/office/drawing/2014/main" id="{00000000-0008-0000-0B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631385" y="14464145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15</xdr:col>
      <xdr:colOff>41565</xdr:colOff>
      <xdr:row>26</xdr:row>
      <xdr:rowOff>0</xdr:rowOff>
    </xdr:from>
    <xdr:to>
      <xdr:col>15</xdr:col>
      <xdr:colOff>297270</xdr:colOff>
      <xdr:row>27</xdr:row>
      <xdr:rowOff>0</xdr:rowOff>
    </xdr:to>
    <xdr:pic>
      <xdr:nvPicPr>
        <xdr:cNvPr id="67" name="Рисунок 66" descr="image-fotor-bg-remover-202407149193.png">
          <a:extLst>
            <a:ext uri="{FF2B5EF4-FFF2-40B4-BE49-F238E27FC236}">
              <a16:creationId xmlns:a16="http://schemas.microsoft.com/office/drawing/2014/main" id="{00000000-0008-0000-0B00-00004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/>
        <a:stretch>
          <a:fillRect/>
        </a:stretch>
      </xdr:blipFill>
      <xdr:spPr>
        <a:xfrm>
          <a:off x="10917383" y="15503236"/>
          <a:ext cx="255705" cy="235528"/>
        </a:xfrm>
        <a:prstGeom prst="rect">
          <a:avLst/>
        </a:prstGeom>
      </xdr:spPr>
    </xdr:pic>
    <xdr:clientData/>
  </xdr:twoCellAnchor>
  <xdr:twoCellAnchor editAs="oneCell">
    <xdr:from>
      <xdr:col>15</xdr:col>
      <xdr:colOff>1382522</xdr:colOff>
      <xdr:row>26</xdr:row>
      <xdr:rowOff>0</xdr:rowOff>
    </xdr:from>
    <xdr:to>
      <xdr:col>15</xdr:col>
      <xdr:colOff>1590712</xdr:colOff>
      <xdr:row>26</xdr:row>
      <xdr:rowOff>218151</xdr:rowOff>
    </xdr:to>
    <xdr:pic>
      <xdr:nvPicPr>
        <xdr:cNvPr id="68" name="Рисунок 67" descr="image-fotor-bg-remover-2024071491923.png">
          <a:extLst>
            <a:ext uri="{FF2B5EF4-FFF2-40B4-BE49-F238E27FC236}">
              <a16:creationId xmlns:a16="http://schemas.microsoft.com/office/drawing/2014/main" id="{00000000-0008-0000-0B00-00004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2311779" y="14412686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18</xdr:col>
      <xdr:colOff>43544</xdr:colOff>
      <xdr:row>26</xdr:row>
      <xdr:rowOff>0</xdr:rowOff>
    </xdr:from>
    <xdr:to>
      <xdr:col>18</xdr:col>
      <xdr:colOff>261259</xdr:colOff>
      <xdr:row>26</xdr:row>
      <xdr:rowOff>218151</xdr:rowOff>
    </xdr:to>
    <xdr:pic>
      <xdr:nvPicPr>
        <xdr:cNvPr id="69" name="Рисунок 68" descr="image-fotor-bg-remover-2024071491923.png">
          <a:extLst>
            <a:ext uri="{FF2B5EF4-FFF2-40B4-BE49-F238E27FC236}">
              <a16:creationId xmlns:a16="http://schemas.microsoft.com/office/drawing/2014/main" id="{00000000-0008-0000-0B00-00004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313230" y="14412686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9</xdr:row>
      <xdr:rowOff>0</xdr:rowOff>
    </xdr:from>
    <xdr:to>
      <xdr:col>6</xdr:col>
      <xdr:colOff>229752</xdr:colOff>
      <xdr:row>9</xdr:row>
      <xdr:rowOff>201722</xdr:rowOff>
    </xdr:to>
    <xdr:pic>
      <xdr:nvPicPr>
        <xdr:cNvPr id="54" name="Рисунок 53" descr="image-fotor-bg-remover-2024071491814.png">
          <a:extLst>
            <a:ext uri="{FF2B5EF4-FFF2-40B4-BE49-F238E27FC236}">
              <a16:creationId xmlns:a16="http://schemas.microsoft.com/office/drawing/2014/main" id="{00000000-0008-0000-0B00-00003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893127" y="4530436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9</xdr:row>
      <xdr:rowOff>0</xdr:rowOff>
    </xdr:from>
    <xdr:to>
      <xdr:col>20</xdr:col>
      <xdr:colOff>229752</xdr:colOff>
      <xdr:row>9</xdr:row>
      <xdr:rowOff>201722</xdr:rowOff>
    </xdr:to>
    <xdr:pic>
      <xdr:nvPicPr>
        <xdr:cNvPr id="72" name="Рисунок 71" descr="image-fotor-bg-remover-2024071491814.png">
          <a:extLst>
            <a:ext uri="{FF2B5EF4-FFF2-40B4-BE49-F238E27FC236}">
              <a16:creationId xmlns:a16="http://schemas.microsoft.com/office/drawing/2014/main" id="{00000000-0008-0000-0B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5184582" y="4530436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11</xdr:row>
      <xdr:rowOff>0</xdr:rowOff>
    </xdr:from>
    <xdr:to>
      <xdr:col>9</xdr:col>
      <xdr:colOff>229752</xdr:colOff>
      <xdr:row>11</xdr:row>
      <xdr:rowOff>201722</xdr:rowOff>
    </xdr:to>
    <xdr:pic>
      <xdr:nvPicPr>
        <xdr:cNvPr id="73" name="Рисунок 72" descr="image-fotor-bg-remover-2024071491814.png">
          <a:extLst>
            <a:ext uri="{FF2B5EF4-FFF2-40B4-BE49-F238E27FC236}">
              <a16:creationId xmlns:a16="http://schemas.microsoft.com/office/drawing/2014/main" id="{00000000-0008-0000-0B00-00004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220691" y="6317673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13</xdr:row>
      <xdr:rowOff>0</xdr:rowOff>
    </xdr:from>
    <xdr:to>
      <xdr:col>18</xdr:col>
      <xdr:colOff>229752</xdr:colOff>
      <xdr:row>13</xdr:row>
      <xdr:rowOff>201722</xdr:rowOff>
    </xdr:to>
    <xdr:pic>
      <xdr:nvPicPr>
        <xdr:cNvPr id="75" name="Рисунок 74" descr="image-fotor-bg-remover-2024071491814.png">
          <a:extLst>
            <a:ext uri="{FF2B5EF4-FFF2-40B4-BE49-F238E27FC236}">
              <a16:creationId xmlns:a16="http://schemas.microsoft.com/office/drawing/2014/main" id="{00000000-0008-0000-0B00-00004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3203382" y="8104909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9</xdr:col>
      <xdr:colOff>55420</xdr:colOff>
      <xdr:row>28</xdr:row>
      <xdr:rowOff>0</xdr:rowOff>
    </xdr:from>
    <xdr:to>
      <xdr:col>9</xdr:col>
      <xdr:colOff>285172</xdr:colOff>
      <xdr:row>28</xdr:row>
      <xdr:rowOff>201722</xdr:rowOff>
    </xdr:to>
    <xdr:pic>
      <xdr:nvPicPr>
        <xdr:cNvPr id="76" name="Рисунок 75" descr="image-fotor-bg-remover-2024071491814.png">
          <a:extLst>
            <a:ext uri="{FF2B5EF4-FFF2-40B4-BE49-F238E27FC236}">
              <a16:creationId xmlns:a16="http://schemas.microsoft.com/office/drawing/2014/main" id="{00000000-0008-0000-0B00-00004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6276111" y="17041091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9</xdr:col>
      <xdr:colOff>1343935</xdr:colOff>
      <xdr:row>28</xdr:row>
      <xdr:rowOff>0</xdr:rowOff>
    </xdr:from>
    <xdr:to>
      <xdr:col>9</xdr:col>
      <xdr:colOff>1548469</xdr:colOff>
      <xdr:row>28</xdr:row>
      <xdr:rowOff>195943</xdr:rowOff>
    </xdr:to>
    <xdr:pic>
      <xdr:nvPicPr>
        <xdr:cNvPr id="77" name="Рисунок 76" descr="image-fotor-bg-remover-2024071491939.png">
          <a:extLst>
            <a:ext uri="{FF2B5EF4-FFF2-40B4-BE49-F238E27FC236}">
              <a16:creationId xmlns:a16="http://schemas.microsoft.com/office/drawing/2014/main" id="{00000000-0008-0000-0B00-00004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7564626" y="17041091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55420</xdr:colOff>
      <xdr:row>30</xdr:row>
      <xdr:rowOff>0</xdr:rowOff>
    </xdr:from>
    <xdr:to>
      <xdr:col>6</xdr:col>
      <xdr:colOff>259954</xdr:colOff>
      <xdr:row>30</xdr:row>
      <xdr:rowOff>195943</xdr:rowOff>
    </xdr:to>
    <xdr:pic>
      <xdr:nvPicPr>
        <xdr:cNvPr id="78" name="Рисунок 77" descr="image-fotor-bg-remover-2024071491939.png">
          <a:extLst>
            <a:ext uri="{FF2B5EF4-FFF2-40B4-BE49-F238E27FC236}">
              <a16:creationId xmlns:a16="http://schemas.microsoft.com/office/drawing/2014/main" id="{00000000-0008-0000-0B00-00004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948547" y="18578945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69275</xdr:colOff>
      <xdr:row>32</xdr:row>
      <xdr:rowOff>0</xdr:rowOff>
    </xdr:from>
    <xdr:to>
      <xdr:col>6</xdr:col>
      <xdr:colOff>273809</xdr:colOff>
      <xdr:row>32</xdr:row>
      <xdr:rowOff>195943</xdr:rowOff>
    </xdr:to>
    <xdr:pic>
      <xdr:nvPicPr>
        <xdr:cNvPr id="79" name="Рисунок 78" descr="image-fotor-bg-remover-2024071491939.png">
          <a:extLst>
            <a:ext uri="{FF2B5EF4-FFF2-40B4-BE49-F238E27FC236}">
              <a16:creationId xmlns:a16="http://schemas.microsoft.com/office/drawing/2014/main" id="{00000000-0008-0000-0B00-00004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962402" y="20116800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41565</xdr:colOff>
      <xdr:row>32</xdr:row>
      <xdr:rowOff>0</xdr:rowOff>
    </xdr:from>
    <xdr:to>
      <xdr:col>20</xdr:col>
      <xdr:colOff>246099</xdr:colOff>
      <xdr:row>32</xdr:row>
      <xdr:rowOff>195943</xdr:rowOff>
    </xdr:to>
    <xdr:pic>
      <xdr:nvPicPr>
        <xdr:cNvPr id="80" name="Рисунок 79" descr="image-fotor-bg-remover-2024071491939.png">
          <a:extLst>
            <a:ext uri="{FF2B5EF4-FFF2-40B4-BE49-F238E27FC236}">
              <a16:creationId xmlns:a16="http://schemas.microsoft.com/office/drawing/2014/main" id="{00000000-0008-0000-0B00-00005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226147" y="20116800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3</xdr:col>
      <xdr:colOff>69275</xdr:colOff>
      <xdr:row>34</xdr:row>
      <xdr:rowOff>0</xdr:rowOff>
    </xdr:from>
    <xdr:to>
      <xdr:col>3</xdr:col>
      <xdr:colOff>286990</xdr:colOff>
      <xdr:row>34</xdr:row>
      <xdr:rowOff>218151</xdr:rowOff>
    </xdr:to>
    <xdr:pic>
      <xdr:nvPicPr>
        <xdr:cNvPr id="81" name="Рисунок 80" descr="image-fotor-bg-remover-2024071491923.png">
          <a:extLst>
            <a:ext uri="{FF2B5EF4-FFF2-40B4-BE49-F238E27FC236}">
              <a16:creationId xmlns:a16="http://schemas.microsoft.com/office/drawing/2014/main" id="{00000000-0008-0000-0B00-00005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634839" y="21654655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3</xdr:col>
      <xdr:colOff>55420</xdr:colOff>
      <xdr:row>47</xdr:row>
      <xdr:rowOff>41565</xdr:rowOff>
    </xdr:from>
    <xdr:to>
      <xdr:col>3</xdr:col>
      <xdr:colOff>266278</xdr:colOff>
      <xdr:row>48</xdr:row>
      <xdr:rowOff>19398</xdr:rowOff>
    </xdr:to>
    <xdr:pic>
      <xdr:nvPicPr>
        <xdr:cNvPr id="82" name="Рисунок 81" descr="image-fotor-bg-remover-2024071491048.png">
          <a:extLst>
            <a:ext uri="{FF2B5EF4-FFF2-40B4-BE49-F238E27FC236}">
              <a16:creationId xmlns:a16="http://schemas.microsoft.com/office/drawing/2014/main" id="{00000000-0008-0000-0B00-00005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620984" y="29177674"/>
          <a:ext cx="210858" cy="213360"/>
        </a:xfrm>
        <a:prstGeom prst="rect">
          <a:avLst/>
        </a:prstGeom>
      </xdr:spPr>
    </xdr:pic>
    <xdr:clientData/>
  </xdr:twoCellAnchor>
  <xdr:twoCellAnchor editAs="oneCell">
    <xdr:from>
      <xdr:col>3</xdr:col>
      <xdr:colOff>1371645</xdr:colOff>
      <xdr:row>47</xdr:row>
      <xdr:rowOff>13855</xdr:rowOff>
    </xdr:from>
    <xdr:to>
      <xdr:col>3</xdr:col>
      <xdr:colOff>1591872</xdr:colOff>
      <xdr:row>47</xdr:row>
      <xdr:rowOff>215577</xdr:rowOff>
    </xdr:to>
    <xdr:pic>
      <xdr:nvPicPr>
        <xdr:cNvPr id="83" name="Рисунок 82" descr="image-fotor-bg-remover-2024071491814.png">
          <a:extLst>
            <a:ext uri="{FF2B5EF4-FFF2-40B4-BE49-F238E27FC236}">
              <a16:creationId xmlns:a16="http://schemas.microsoft.com/office/drawing/2014/main" id="{00000000-0008-0000-0B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2937209" y="29149964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12</xdr:col>
      <xdr:colOff>55420</xdr:colOff>
      <xdr:row>47</xdr:row>
      <xdr:rowOff>13855</xdr:rowOff>
    </xdr:from>
    <xdr:to>
      <xdr:col>12</xdr:col>
      <xdr:colOff>259954</xdr:colOff>
      <xdr:row>47</xdr:row>
      <xdr:rowOff>209798</xdr:rowOff>
    </xdr:to>
    <xdr:pic>
      <xdr:nvPicPr>
        <xdr:cNvPr id="84" name="Рисунок 83" descr="image-fotor-bg-remover-2024071491939.png">
          <a:extLst>
            <a:ext uri="{FF2B5EF4-FFF2-40B4-BE49-F238E27FC236}">
              <a16:creationId xmlns:a16="http://schemas.microsoft.com/office/drawing/2014/main" id="{00000000-0008-0000-0B00-00005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603675" y="29149964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27710</xdr:colOff>
      <xdr:row>47</xdr:row>
      <xdr:rowOff>27710</xdr:rowOff>
    </xdr:from>
    <xdr:to>
      <xdr:col>18</xdr:col>
      <xdr:colOff>232244</xdr:colOff>
      <xdr:row>47</xdr:row>
      <xdr:rowOff>223653</xdr:rowOff>
    </xdr:to>
    <xdr:pic>
      <xdr:nvPicPr>
        <xdr:cNvPr id="85" name="Рисунок 84" descr="image-fotor-bg-remover-2024071491939.png">
          <a:extLst>
            <a:ext uri="{FF2B5EF4-FFF2-40B4-BE49-F238E27FC236}">
              <a16:creationId xmlns:a16="http://schemas.microsoft.com/office/drawing/2014/main" id="{00000000-0008-0000-0B00-00005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3231092" y="2916381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69275</xdr:colOff>
      <xdr:row>51</xdr:row>
      <xdr:rowOff>13855</xdr:rowOff>
    </xdr:from>
    <xdr:to>
      <xdr:col>6</xdr:col>
      <xdr:colOff>286990</xdr:colOff>
      <xdr:row>52</xdr:row>
      <xdr:rowOff>3406</xdr:rowOff>
    </xdr:to>
    <xdr:pic>
      <xdr:nvPicPr>
        <xdr:cNvPr id="87" name="Рисунок 86" descr="image-fotor-bg-remover-2024071491923.png">
          <a:extLst>
            <a:ext uri="{FF2B5EF4-FFF2-40B4-BE49-F238E27FC236}">
              <a16:creationId xmlns:a16="http://schemas.microsoft.com/office/drawing/2014/main" id="{00000000-0008-0000-0B00-00005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962402" y="32225673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65</xdr:row>
      <xdr:rowOff>0</xdr:rowOff>
    </xdr:from>
    <xdr:to>
      <xdr:col>20</xdr:col>
      <xdr:colOff>229752</xdr:colOff>
      <xdr:row>65</xdr:row>
      <xdr:rowOff>201722</xdr:rowOff>
    </xdr:to>
    <xdr:pic>
      <xdr:nvPicPr>
        <xdr:cNvPr id="88" name="Рисунок 87" descr="image-fotor-bg-remover-2024071491814.png">
          <a:extLst>
            <a:ext uri="{FF2B5EF4-FFF2-40B4-BE49-F238E27FC236}">
              <a16:creationId xmlns:a16="http://schemas.microsoft.com/office/drawing/2014/main" id="{00000000-0008-0000-0B00-00005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5261771" y="38056457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67</xdr:row>
      <xdr:rowOff>0</xdr:rowOff>
    </xdr:from>
    <xdr:to>
      <xdr:col>6</xdr:col>
      <xdr:colOff>255705</xdr:colOff>
      <xdr:row>68</xdr:row>
      <xdr:rowOff>9897</xdr:rowOff>
    </xdr:to>
    <xdr:pic>
      <xdr:nvPicPr>
        <xdr:cNvPr id="89" name="Рисунок 88" descr="image-fotor-bg-remover-202407149193.png">
          <a:extLst>
            <a:ext uri="{FF2B5EF4-FFF2-40B4-BE49-F238E27FC236}">
              <a16:creationId xmlns:a16="http://schemas.microsoft.com/office/drawing/2014/main" id="{00000000-0008-0000-0B00-00005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907971" y="39580457"/>
          <a:ext cx="255705" cy="238496"/>
        </a:xfrm>
        <a:prstGeom prst="rect">
          <a:avLst/>
        </a:prstGeom>
      </xdr:spPr>
    </xdr:pic>
    <xdr:clientData/>
  </xdr:twoCellAnchor>
  <xdr:twoCellAnchor editAs="oneCell">
    <xdr:from>
      <xdr:col>12</xdr:col>
      <xdr:colOff>21772</xdr:colOff>
      <xdr:row>67</xdr:row>
      <xdr:rowOff>0</xdr:rowOff>
    </xdr:from>
    <xdr:to>
      <xdr:col>12</xdr:col>
      <xdr:colOff>239487</xdr:colOff>
      <xdr:row>67</xdr:row>
      <xdr:rowOff>218151</xdr:rowOff>
    </xdr:to>
    <xdr:pic>
      <xdr:nvPicPr>
        <xdr:cNvPr id="90" name="Рисунок 89" descr="image-fotor-bg-remover-2024071491923.png">
          <a:extLst>
            <a:ext uri="{FF2B5EF4-FFF2-40B4-BE49-F238E27FC236}">
              <a16:creationId xmlns:a16="http://schemas.microsoft.com/office/drawing/2014/main" id="{00000000-0008-0000-0B00-00005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610601" y="39580457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12</xdr:col>
      <xdr:colOff>1371636</xdr:colOff>
      <xdr:row>67</xdr:row>
      <xdr:rowOff>10886</xdr:rowOff>
    </xdr:from>
    <xdr:to>
      <xdr:col>12</xdr:col>
      <xdr:colOff>1591863</xdr:colOff>
      <xdr:row>67</xdr:row>
      <xdr:rowOff>212608</xdr:rowOff>
    </xdr:to>
    <xdr:pic>
      <xdr:nvPicPr>
        <xdr:cNvPr id="91" name="Рисунок 90" descr="image-fotor-bg-remover-2024071491814.png">
          <a:extLst>
            <a:ext uri="{FF2B5EF4-FFF2-40B4-BE49-F238E27FC236}">
              <a16:creationId xmlns:a16="http://schemas.microsoft.com/office/drawing/2014/main" id="{00000000-0008-0000-0B00-00005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9960465" y="39591343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3</xdr:col>
      <xdr:colOff>43544</xdr:colOff>
      <xdr:row>69</xdr:row>
      <xdr:rowOff>0</xdr:rowOff>
    </xdr:from>
    <xdr:to>
      <xdr:col>3</xdr:col>
      <xdr:colOff>299249</xdr:colOff>
      <xdr:row>70</xdr:row>
      <xdr:rowOff>9897</xdr:rowOff>
    </xdr:to>
    <xdr:pic>
      <xdr:nvPicPr>
        <xdr:cNvPr id="92" name="Рисунок 91" descr="image-fotor-bg-remover-202407149193.png">
          <a:extLst>
            <a:ext uri="{FF2B5EF4-FFF2-40B4-BE49-F238E27FC236}">
              <a16:creationId xmlns:a16="http://schemas.microsoft.com/office/drawing/2014/main" id="{00000000-0008-0000-0B00-00005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611087" y="41104457"/>
          <a:ext cx="255705" cy="238496"/>
        </a:xfrm>
        <a:prstGeom prst="rect">
          <a:avLst/>
        </a:prstGeom>
      </xdr:spPr>
    </xdr:pic>
    <xdr:clientData/>
  </xdr:twoCellAnchor>
  <xdr:twoCellAnchor editAs="oneCell">
    <xdr:from>
      <xdr:col>12</xdr:col>
      <xdr:colOff>43544</xdr:colOff>
      <xdr:row>69</xdr:row>
      <xdr:rowOff>0</xdr:rowOff>
    </xdr:from>
    <xdr:to>
      <xdr:col>12</xdr:col>
      <xdr:colOff>299249</xdr:colOff>
      <xdr:row>70</xdr:row>
      <xdr:rowOff>9897</xdr:rowOff>
    </xdr:to>
    <xdr:pic>
      <xdr:nvPicPr>
        <xdr:cNvPr id="93" name="Рисунок 92" descr="image-fotor-bg-remover-202407149193.png">
          <a:extLst>
            <a:ext uri="{FF2B5EF4-FFF2-40B4-BE49-F238E27FC236}">
              <a16:creationId xmlns:a16="http://schemas.microsoft.com/office/drawing/2014/main" id="{00000000-0008-0000-0B00-00005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8632373" y="41104457"/>
          <a:ext cx="255705" cy="238496"/>
        </a:xfrm>
        <a:prstGeom prst="rect">
          <a:avLst/>
        </a:prstGeom>
      </xdr:spPr>
    </xdr:pic>
    <xdr:clientData/>
  </xdr:twoCellAnchor>
  <xdr:twoCellAnchor editAs="oneCell">
    <xdr:from>
      <xdr:col>15</xdr:col>
      <xdr:colOff>21772</xdr:colOff>
      <xdr:row>71</xdr:row>
      <xdr:rowOff>0</xdr:rowOff>
    </xdr:from>
    <xdr:to>
      <xdr:col>15</xdr:col>
      <xdr:colOff>239487</xdr:colOff>
      <xdr:row>71</xdr:row>
      <xdr:rowOff>218151</xdr:rowOff>
    </xdr:to>
    <xdr:pic>
      <xdr:nvPicPr>
        <xdr:cNvPr id="94" name="Рисунок 93" descr="image-fotor-bg-remover-2024071491923.png">
          <a:extLst>
            <a:ext uri="{FF2B5EF4-FFF2-40B4-BE49-F238E27FC236}">
              <a16:creationId xmlns:a16="http://schemas.microsoft.com/office/drawing/2014/main" id="{00000000-0008-0000-0B00-00005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0951029" y="42628457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3</xdr:col>
      <xdr:colOff>32658</xdr:colOff>
      <xdr:row>73</xdr:row>
      <xdr:rowOff>0</xdr:rowOff>
    </xdr:from>
    <xdr:to>
      <xdr:col>3</xdr:col>
      <xdr:colOff>237192</xdr:colOff>
      <xdr:row>73</xdr:row>
      <xdr:rowOff>195943</xdr:rowOff>
    </xdr:to>
    <xdr:pic>
      <xdr:nvPicPr>
        <xdr:cNvPr id="95" name="Рисунок 94" descr="image-fotor-bg-remover-2024071491939.png">
          <a:extLst>
            <a:ext uri="{FF2B5EF4-FFF2-40B4-BE49-F238E27FC236}">
              <a16:creationId xmlns:a16="http://schemas.microsoft.com/office/drawing/2014/main" id="{00000000-0008-0000-0B00-00005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600201" y="44152457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43544</xdr:colOff>
      <xdr:row>73</xdr:row>
      <xdr:rowOff>0</xdr:rowOff>
    </xdr:from>
    <xdr:to>
      <xdr:col>6</xdr:col>
      <xdr:colOff>273296</xdr:colOff>
      <xdr:row>73</xdr:row>
      <xdr:rowOff>201722</xdr:rowOff>
    </xdr:to>
    <xdr:pic>
      <xdr:nvPicPr>
        <xdr:cNvPr id="96" name="Рисунок 95" descr="image-fotor-bg-remover-2024071491814.png">
          <a:extLst>
            <a:ext uri="{FF2B5EF4-FFF2-40B4-BE49-F238E27FC236}">
              <a16:creationId xmlns:a16="http://schemas.microsoft.com/office/drawing/2014/main" id="{00000000-0008-0000-0B00-00006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3951515" y="44152457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18</xdr:col>
      <xdr:colOff>65316</xdr:colOff>
      <xdr:row>73</xdr:row>
      <xdr:rowOff>0</xdr:rowOff>
    </xdr:from>
    <xdr:to>
      <xdr:col>18</xdr:col>
      <xdr:colOff>283031</xdr:colOff>
      <xdr:row>73</xdr:row>
      <xdr:rowOff>218151</xdr:rowOff>
    </xdr:to>
    <xdr:pic>
      <xdr:nvPicPr>
        <xdr:cNvPr id="97" name="Рисунок 96" descr="image-fotor-bg-remover-2024071491923.png">
          <a:extLst>
            <a:ext uri="{FF2B5EF4-FFF2-40B4-BE49-F238E27FC236}">
              <a16:creationId xmlns:a16="http://schemas.microsoft.com/office/drawing/2014/main" id="{00000000-0008-0000-0B00-00006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3335002" y="44152457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21</xdr:col>
      <xdr:colOff>207817</xdr:colOff>
      <xdr:row>0</xdr:row>
      <xdr:rowOff>429492</xdr:rowOff>
    </xdr:from>
    <xdr:to>
      <xdr:col>24</xdr:col>
      <xdr:colOff>985057</xdr:colOff>
      <xdr:row>8</xdr:row>
      <xdr:rowOff>990600</xdr:rowOff>
    </xdr:to>
    <xdr:pic>
      <xdr:nvPicPr>
        <xdr:cNvPr id="1414" name="Picture 390">
          <a:extLst>
            <a:ext uri="{FF2B5EF4-FFF2-40B4-BE49-F238E27FC236}">
              <a16:creationId xmlns:a16="http://schemas.microsoft.com/office/drawing/2014/main" id="{00000000-0008-0000-0B00-00008605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/>
        <a:srcRect/>
        <a:stretch>
          <a:fillRect/>
        </a:stretch>
      </xdr:blipFill>
      <xdr:spPr bwMode="auto">
        <a:xfrm>
          <a:off x="16708581" y="429492"/>
          <a:ext cx="5681749" cy="355369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9</xdr:col>
      <xdr:colOff>83130</xdr:colOff>
      <xdr:row>87</xdr:row>
      <xdr:rowOff>13855</xdr:rowOff>
    </xdr:from>
    <xdr:to>
      <xdr:col>9</xdr:col>
      <xdr:colOff>293988</xdr:colOff>
      <xdr:row>88</xdr:row>
      <xdr:rowOff>2078</xdr:rowOff>
    </xdr:to>
    <xdr:pic>
      <xdr:nvPicPr>
        <xdr:cNvPr id="98" name="Рисунок 97" descr="image-fotor-bg-remover-2024071491048.png">
          <a:extLst>
            <a:ext uri="{FF2B5EF4-FFF2-40B4-BE49-F238E27FC236}">
              <a16:creationId xmlns:a16="http://schemas.microsoft.com/office/drawing/2014/main" id="{00000000-0008-0000-0B00-00006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303821" y="48920400"/>
          <a:ext cx="210858" cy="220980"/>
        </a:xfrm>
        <a:prstGeom prst="rect">
          <a:avLst/>
        </a:prstGeom>
      </xdr:spPr>
    </xdr:pic>
    <xdr:clientData/>
  </xdr:twoCellAnchor>
  <xdr:twoCellAnchor editAs="oneCell">
    <xdr:from>
      <xdr:col>6</xdr:col>
      <xdr:colOff>69275</xdr:colOff>
      <xdr:row>89</xdr:row>
      <xdr:rowOff>13855</xdr:rowOff>
    </xdr:from>
    <xdr:to>
      <xdr:col>6</xdr:col>
      <xdr:colOff>280133</xdr:colOff>
      <xdr:row>90</xdr:row>
      <xdr:rowOff>2078</xdr:rowOff>
    </xdr:to>
    <xdr:pic>
      <xdr:nvPicPr>
        <xdr:cNvPr id="99" name="Рисунок 98" descr="image-fotor-bg-remover-2024071491048.png">
          <a:extLst>
            <a:ext uri="{FF2B5EF4-FFF2-40B4-BE49-F238E27FC236}">
              <a16:creationId xmlns:a16="http://schemas.microsoft.com/office/drawing/2014/main" id="{00000000-0008-0000-0B00-00006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3962402" y="50458255"/>
          <a:ext cx="210858" cy="220980"/>
        </a:xfrm>
        <a:prstGeom prst="rect">
          <a:avLst/>
        </a:prstGeom>
      </xdr:spPr>
    </xdr:pic>
    <xdr:clientData/>
  </xdr:twoCellAnchor>
  <xdr:twoCellAnchor editAs="oneCell">
    <xdr:from>
      <xdr:col>15</xdr:col>
      <xdr:colOff>27710</xdr:colOff>
      <xdr:row>89</xdr:row>
      <xdr:rowOff>13855</xdr:rowOff>
    </xdr:from>
    <xdr:to>
      <xdr:col>15</xdr:col>
      <xdr:colOff>232244</xdr:colOff>
      <xdr:row>89</xdr:row>
      <xdr:rowOff>209798</xdr:rowOff>
    </xdr:to>
    <xdr:pic>
      <xdr:nvPicPr>
        <xdr:cNvPr id="100" name="Рисунок 99" descr="image-fotor-bg-remover-2024071491939.png">
          <a:extLst>
            <a:ext uri="{FF2B5EF4-FFF2-40B4-BE49-F238E27FC236}">
              <a16:creationId xmlns:a16="http://schemas.microsoft.com/office/drawing/2014/main" id="{00000000-0008-0000-0B00-00006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903528" y="50458255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3</xdr:col>
      <xdr:colOff>41565</xdr:colOff>
      <xdr:row>91</xdr:row>
      <xdr:rowOff>27710</xdr:rowOff>
    </xdr:from>
    <xdr:to>
      <xdr:col>3</xdr:col>
      <xdr:colOff>259280</xdr:colOff>
      <xdr:row>92</xdr:row>
      <xdr:rowOff>10333</xdr:rowOff>
    </xdr:to>
    <xdr:pic>
      <xdr:nvPicPr>
        <xdr:cNvPr id="101" name="Рисунок 100" descr="image-fotor-bg-remover-2024071491923.png">
          <a:extLst>
            <a:ext uri="{FF2B5EF4-FFF2-40B4-BE49-F238E27FC236}">
              <a16:creationId xmlns:a16="http://schemas.microsoft.com/office/drawing/2014/main" id="{00000000-0008-0000-0B00-00006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607129" y="52009965"/>
          <a:ext cx="217715" cy="218151"/>
        </a:xfrm>
        <a:prstGeom prst="rect">
          <a:avLst/>
        </a:prstGeom>
      </xdr:spPr>
    </xdr:pic>
    <xdr:clientData/>
  </xdr:twoCellAnchor>
  <xdr:twoCellAnchor editAs="oneCell">
    <xdr:from>
      <xdr:col>9</xdr:col>
      <xdr:colOff>41565</xdr:colOff>
      <xdr:row>91</xdr:row>
      <xdr:rowOff>13855</xdr:rowOff>
    </xdr:from>
    <xdr:to>
      <xdr:col>9</xdr:col>
      <xdr:colOff>246099</xdr:colOff>
      <xdr:row>91</xdr:row>
      <xdr:rowOff>209798</xdr:rowOff>
    </xdr:to>
    <xdr:pic>
      <xdr:nvPicPr>
        <xdr:cNvPr id="102" name="Рисунок 101" descr="image-fotor-bg-remover-2024071491939.png">
          <a:extLst>
            <a:ext uri="{FF2B5EF4-FFF2-40B4-BE49-F238E27FC236}">
              <a16:creationId xmlns:a16="http://schemas.microsoft.com/office/drawing/2014/main" id="{00000000-0008-0000-0B00-00006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262256" y="51996110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91</xdr:row>
      <xdr:rowOff>13897</xdr:rowOff>
    </xdr:from>
    <xdr:to>
      <xdr:col>20</xdr:col>
      <xdr:colOff>204534</xdr:colOff>
      <xdr:row>91</xdr:row>
      <xdr:rowOff>209840</xdr:rowOff>
    </xdr:to>
    <xdr:pic>
      <xdr:nvPicPr>
        <xdr:cNvPr id="103" name="Рисунок 102" descr="image-fotor-bg-remover-2024071491939.png">
          <a:extLst>
            <a:ext uri="{FF2B5EF4-FFF2-40B4-BE49-F238E27FC236}">
              <a16:creationId xmlns:a16="http://schemas.microsoft.com/office/drawing/2014/main" id="{00000000-0008-0000-0B00-00006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184582" y="51996152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41565</xdr:colOff>
      <xdr:row>93</xdr:row>
      <xdr:rowOff>13855</xdr:rowOff>
    </xdr:from>
    <xdr:to>
      <xdr:col>18</xdr:col>
      <xdr:colOff>297270</xdr:colOff>
      <xdr:row>94</xdr:row>
      <xdr:rowOff>16823</xdr:rowOff>
    </xdr:to>
    <xdr:pic>
      <xdr:nvPicPr>
        <xdr:cNvPr id="104" name="Рисунок 103" descr="image-fotor-bg-remover-202407149193.png">
          <a:extLst>
            <a:ext uri="{FF2B5EF4-FFF2-40B4-BE49-F238E27FC236}">
              <a16:creationId xmlns:a16="http://schemas.microsoft.com/office/drawing/2014/main" id="{00000000-0008-0000-0B00-00006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3244947" y="53533964"/>
          <a:ext cx="255705" cy="238496"/>
        </a:xfrm>
        <a:prstGeom prst="rect">
          <a:avLst/>
        </a:prstGeom>
      </xdr:spPr>
    </xdr:pic>
    <xdr:clientData/>
  </xdr:twoCellAnchor>
  <xdr:twoCellAnchor editAs="oneCell">
    <xdr:from>
      <xdr:col>3</xdr:col>
      <xdr:colOff>69275</xdr:colOff>
      <xdr:row>95</xdr:row>
      <xdr:rowOff>0</xdr:rowOff>
    </xdr:from>
    <xdr:to>
      <xdr:col>3</xdr:col>
      <xdr:colOff>299027</xdr:colOff>
      <xdr:row>95</xdr:row>
      <xdr:rowOff>201722</xdr:rowOff>
    </xdr:to>
    <xdr:pic>
      <xdr:nvPicPr>
        <xdr:cNvPr id="105" name="Рисунок 104" descr="image-fotor-bg-remover-2024071491814.png">
          <a:extLst>
            <a:ext uri="{FF2B5EF4-FFF2-40B4-BE49-F238E27FC236}">
              <a16:creationId xmlns:a16="http://schemas.microsoft.com/office/drawing/2014/main" id="{00000000-0008-0000-0B00-00006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634839" y="55057964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9</xdr:col>
      <xdr:colOff>83130</xdr:colOff>
      <xdr:row>95</xdr:row>
      <xdr:rowOff>13855</xdr:rowOff>
    </xdr:from>
    <xdr:to>
      <xdr:col>9</xdr:col>
      <xdr:colOff>287664</xdr:colOff>
      <xdr:row>95</xdr:row>
      <xdr:rowOff>209798</xdr:rowOff>
    </xdr:to>
    <xdr:pic>
      <xdr:nvPicPr>
        <xdr:cNvPr id="106" name="Рисунок 105" descr="image-fotor-bg-remover-2024071491939.png">
          <a:extLst>
            <a:ext uri="{FF2B5EF4-FFF2-40B4-BE49-F238E27FC236}">
              <a16:creationId xmlns:a16="http://schemas.microsoft.com/office/drawing/2014/main" id="{00000000-0008-0000-0B00-00006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303821" y="5507181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12</xdr:col>
      <xdr:colOff>41565</xdr:colOff>
      <xdr:row>95</xdr:row>
      <xdr:rowOff>13855</xdr:rowOff>
    </xdr:from>
    <xdr:to>
      <xdr:col>12</xdr:col>
      <xdr:colOff>246099</xdr:colOff>
      <xdr:row>95</xdr:row>
      <xdr:rowOff>209798</xdr:rowOff>
    </xdr:to>
    <xdr:pic>
      <xdr:nvPicPr>
        <xdr:cNvPr id="107" name="Рисунок 106" descr="image-fotor-bg-remover-2024071491939.png">
          <a:extLst>
            <a:ext uri="{FF2B5EF4-FFF2-40B4-BE49-F238E27FC236}">
              <a16:creationId xmlns:a16="http://schemas.microsoft.com/office/drawing/2014/main" id="{00000000-0008-0000-0B00-00006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589820" y="5507181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105</xdr:row>
      <xdr:rowOff>0</xdr:rowOff>
    </xdr:from>
    <xdr:to>
      <xdr:col>20</xdr:col>
      <xdr:colOff>229752</xdr:colOff>
      <xdr:row>105</xdr:row>
      <xdr:rowOff>201722</xdr:rowOff>
    </xdr:to>
    <xdr:pic>
      <xdr:nvPicPr>
        <xdr:cNvPr id="70" name="Рисунок 69" descr="image-fotor-bg-remover-2024071491814.png">
          <a:extLst>
            <a:ext uri="{FF2B5EF4-FFF2-40B4-BE49-F238E27FC236}">
              <a16:creationId xmlns:a16="http://schemas.microsoft.com/office/drawing/2014/main" id="{00000000-0008-0000-0B00-00004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4807045" y="60527045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107</xdr:row>
      <xdr:rowOff>0</xdr:rowOff>
    </xdr:from>
    <xdr:to>
      <xdr:col>18</xdr:col>
      <xdr:colOff>217715</xdr:colOff>
      <xdr:row>107</xdr:row>
      <xdr:rowOff>207760</xdr:rowOff>
    </xdr:to>
    <xdr:pic>
      <xdr:nvPicPr>
        <xdr:cNvPr id="71" name="Рисунок 70" descr="image-fotor-bg-remover-2024071491923.png">
          <a:extLst>
            <a:ext uri="{FF2B5EF4-FFF2-40B4-BE49-F238E27FC236}">
              <a16:creationId xmlns:a16="http://schemas.microsoft.com/office/drawing/2014/main" id="{00000000-0008-0000-0B00-00004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2884727" y="62051045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107</xdr:row>
      <xdr:rowOff>0</xdr:rowOff>
    </xdr:from>
    <xdr:to>
      <xdr:col>20</xdr:col>
      <xdr:colOff>217715</xdr:colOff>
      <xdr:row>107</xdr:row>
      <xdr:rowOff>207760</xdr:rowOff>
    </xdr:to>
    <xdr:pic>
      <xdr:nvPicPr>
        <xdr:cNvPr id="74" name="Рисунок 73" descr="image-fotor-bg-remover-2024071491923.png">
          <a:extLst>
            <a:ext uri="{FF2B5EF4-FFF2-40B4-BE49-F238E27FC236}">
              <a16:creationId xmlns:a16="http://schemas.microsoft.com/office/drawing/2014/main" id="{00000000-0008-0000-0B00-00004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807045" y="62051045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109</xdr:row>
      <xdr:rowOff>0</xdr:rowOff>
    </xdr:from>
    <xdr:to>
      <xdr:col>3</xdr:col>
      <xdr:colOff>204534</xdr:colOff>
      <xdr:row>109</xdr:row>
      <xdr:rowOff>195943</xdr:rowOff>
    </xdr:to>
    <xdr:pic>
      <xdr:nvPicPr>
        <xdr:cNvPr id="86" name="Рисунок 85" descr="image-fotor-bg-remover-2024071491939.png">
          <a:extLst>
            <a:ext uri="{FF2B5EF4-FFF2-40B4-BE49-F238E27FC236}">
              <a16:creationId xmlns:a16="http://schemas.microsoft.com/office/drawing/2014/main" id="{00000000-0008-0000-0B00-00005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41318" y="63575045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109</xdr:row>
      <xdr:rowOff>0</xdr:rowOff>
    </xdr:from>
    <xdr:to>
      <xdr:col>18</xdr:col>
      <xdr:colOff>255705</xdr:colOff>
      <xdr:row>110</xdr:row>
      <xdr:rowOff>2970</xdr:rowOff>
    </xdr:to>
    <xdr:pic>
      <xdr:nvPicPr>
        <xdr:cNvPr id="108" name="Рисунок 107" descr="image-fotor-bg-remover-202407149193.png">
          <a:extLst>
            <a:ext uri="{FF2B5EF4-FFF2-40B4-BE49-F238E27FC236}">
              <a16:creationId xmlns:a16="http://schemas.microsoft.com/office/drawing/2014/main" id="{00000000-0008-0000-0B00-00006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884727" y="63575045"/>
          <a:ext cx="255705" cy="228105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111</xdr:row>
      <xdr:rowOff>0</xdr:rowOff>
    </xdr:from>
    <xdr:to>
      <xdr:col>20</xdr:col>
      <xdr:colOff>210858</xdr:colOff>
      <xdr:row>111</xdr:row>
      <xdr:rowOff>213360</xdr:rowOff>
    </xdr:to>
    <xdr:pic>
      <xdr:nvPicPr>
        <xdr:cNvPr id="109" name="Рисунок 108" descr="image-fotor-bg-remover-2024071491048.png">
          <a:extLst>
            <a:ext uri="{FF2B5EF4-FFF2-40B4-BE49-F238E27FC236}">
              <a16:creationId xmlns:a16="http://schemas.microsoft.com/office/drawing/2014/main" id="{00000000-0008-0000-0B00-00006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4807045" y="65099045"/>
          <a:ext cx="210858" cy="213360"/>
        </a:xfrm>
        <a:prstGeom prst="rect">
          <a:avLst/>
        </a:prstGeom>
      </xdr:spPr>
    </xdr:pic>
    <xdr:clientData/>
  </xdr:twoCellAnchor>
  <xdr:twoCellAnchor editAs="oneCell">
    <xdr:from>
      <xdr:col>20</xdr:col>
      <xdr:colOff>1056398</xdr:colOff>
      <xdr:row>111</xdr:row>
      <xdr:rowOff>0</xdr:rowOff>
    </xdr:from>
    <xdr:to>
      <xdr:col>21</xdr:col>
      <xdr:colOff>4604</xdr:colOff>
      <xdr:row>111</xdr:row>
      <xdr:rowOff>201722</xdr:rowOff>
    </xdr:to>
    <xdr:pic>
      <xdr:nvPicPr>
        <xdr:cNvPr id="110" name="Рисунок 109" descr="image-fotor-bg-remover-2024071491814.png">
          <a:extLst>
            <a:ext uri="{FF2B5EF4-FFF2-40B4-BE49-F238E27FC236}">
              <a16:creationId xmlns:a16="http://schemas.microsoft.com/office/drawing/2014/main" id="{00000000-0008-0000-0B00-00006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5863443" y="65099045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113</xdr:row>
      <xdr:rowOff>0</xdr:rowOff>
    </xdr:from>
    <xdr:to>
      <xdr:col>3</xdr:col>
      <xdr:colOff>204534</xdr:colOff>
      <xdr:row>113</xdr:row>
      <xdr:rowOff>195943</xdr:rowOff>
    </xdr:to>
    <xdr:pic>
      <xdr:nvPicPr>
        <xdr:cNvPr id="111" name="Рисунок 110" descr="image-fotor-bg-remover-2024071491939.png">
          <a:extLst>
            <a:ext uri="{FF2B5EF4-FFF2-40B4-BE49-F238E27FC236}">
              <a16:creationId xmlns:a16="http://schemas.microsoft.com/office/drawing/2014/main" id="{00000000-0008-0000-0B00-00006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537607" y="66579750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127</xdr:row>
      <xdr:rowOff>0</xdr:rowOff>
    </xdr:from>
    <xdr:to>
      <xdr:col>18</xdr:col>
      <xdr:colOff>204534</xdr:colOff>
      <xdr:row>127</xdr:row>
      <xdr:rowOff>195943</xdr:rowOff>
    </xdr:to>
    <xdr:pic>
      <xdr:nvPicPr>
        <xdr:cNvPr id="112" name="Рисунок 111" descr="image-fotor-bg-remover-2024071491939.png">
          <a:extLst>
            <a:ext uri="{FF2B5EF4-FFF2-40B4-BE49-F238E27FC236}">
              <a16:creationId xmlns:a16="http://schemas.microsoft.com/office/drawing/2014/main" id="{00000000-0008-0000-0B00-00007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884727" y="71506773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1298850</xdr:colOff>
      <xdr:row>127</xdr:row>
      <xdr:rowOff>0</xdr:rowOff>
    </xdr:from>
    <xdr:to>
      <xdr:col>18</xdr:col>
      <xdr:colOff>1509708</xdr:colOff>
      <xdr:row>127</xdr:row>
      <xdr:rowOff>213360</xdr:rowOff>
    </xdr:to>
    <xdr:pic>
      <xdr:nvPicPr>
        <xdr:cNvPr id="113" name="Рисунок 112" descr="image-fotor-bg-remover-2024071491048.png">
          <a:extLst>
            <a:ext uri="{FF2B5EF4-FFF2-40B4-BE49-F238E27FC236}">
              <a16:creationId xmlns:a16="http://schemas.microsoft.com/office/drawing/2014/main" id="{00000000-0008-0000-0B00-00007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14183577" y="71506773"/>
          <a:ext cx="210858" cy="21336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131</xdr:row>
      <xdr:rowOff>0</xdr:rowOff>
    </xdr:from>
    <xdr:to>
      <xdr:col>6</xdr:col>
      <xdr:colOff>255705</xdr:colOff>
      <xdr:row>132</xdr:row>
      <xdr:rowOff>2970</xdr:rowOff>
    </xdr:to>
    <xdr:pic>
      <xdr:nvPicPr>
        <xdr:cNvPr id="114" name="Рисунок 113" descr="image-fotor-bg-remover-202407149193.png">
          <a:extLst>
            <a:ext uri="{FF2B5EF4-FFF2-40B4-BE49-F238E27FC236}">
              <a16:creationId xmlns:a16="http://schemas.microsoft.com/office/drawing/2014/main" id="{00000000-0008-0000-0B00-00007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3810000" y="74554773"/>
          <a:ext cx="255705" cy="22810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131</xdr:row>
      <xdr:rowOff>0</xdr:rowOff>
    </xdr:from>
    <xdr:to>
      <xdr:col>15</xdr:col>
      <xdr:colOff>204534</xdr:colOff>
      <xdr:row>131</xdr:row>
      <xdr:rowOff>195943</xdr:rowOff>
    </xdr:to>
    <xdr:pic>
      <xdr:nvPicPr>
        <xdr:cNvPr id="115" name="Рисунок 114" descr="image-fotor-bg-remover-2024071491939.png">
          <a:extLst>
            <a:ext uri="{FF2B5EF4-FFF2-40B4-BE49-F238E27FC236}">
              <a16:creationId xmlns:a16="http://schemas.microsoft.com/office/drawing/2014/main" id="{00000000-0008-0000-0B00-00007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616045" y="74554773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133</xdr:row>
      <xdr:rowOff>0</xdr:rowOff>
    </xdr:from>
    <xdr:to>
      <xdr:col>6</xdr:col>
      <xdr:colOff>217715</xdr:colOff>
      <xdr:row>133</xdr:row>
      <xdr:rowOff>207760</xdr:rowOff>
    </xdr:to>
    <xdr:pic>
      <xdr:nvPicPr>
        <xdr:cNvPr id="116" name="Рисунок 115" descr="image-fotor-bg-remover-2024071491923.png">
          <a:extLst>
            <a:ext uri="{FF2B5EF4-FFF2-40B4-BE49-F238E27FC236}">
              <a16:creationId xmlns:a16="http://schemas.microsoft.com/office/drawing/2014/main" id="{00000000-0008-0000-0B00-00007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810000" y="76078773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133</xdr:row>
      <xdr:rowOff>0</xdr:rowOff>
    </xdr:from>
    <xdr:to>
      <xdr:col>12</xdr:col>
      <xdr:colOff>217715</xdr:colOff>
      <xdr:row>133</xdr:row>
      <xdr:rowOff>207760</xdr:rowOff>
    </xdr:to>
    <xdr:pic>
      <xdr:nvPicPr>
        <xdr:cNvPr id="117" name="Рисунок 116" descr="image-fotor-bg-remover-2024071491923.png">
          <a:extLst>
            <a:ext uri="{FF2B5EF4-FFF2-40B4-BE49-F238E27FC236}">
              <a16:creationId xmlns:a16="http://schemas.microsoft.com/office/drawing/2014/main" id="{00000000-0008-0000-0B00-00007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347364" y="76078773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149</xdr:row>
      <xdr:rowOff>0</xdr:rowOff>
    </xdr:from>
    <xdr:to>
      <xdr:col>18</xdr:col>
      <xdr:colOff>255705</xdr:colOff>
      <xdr:row>150</xdr:row>
      <xdr:rowOff>2969</xdr:rowOff>
    </xdr:to>
    <xdr:pic>
      <xdr:nvPicPr>
        <xdr:cNvPr id="118" name="Рисунок 117" descr="image-fotor-bg-remover-202407149193.png">
          <a:extLst>
            <a:ext uri="{FF2B5EF4-FFF2-40B4-BE49-F238E27FC236}">
              <a16:creationId xmlns:a16="http://schemas.microsoft.com/office/drawing/2014/main" id="{00000000-0008-0000-0B00-00007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884727" y="83560227"/>
          <a:ext cx="255705" cy="228106"/>
        </a:xfrm>
        <a:prstGeom prst="rect">
          <a:avLst/>
        </a:prstGeom>
      </xdr:spPr>
    </xdr:pic>
    <xdr:clientData/>
  </xdr:twoCellAnchor>
  <xdr:twoCellAnchor editAs="oneCell">
    <xdr:from>
      <xdr:col>18</xdr:col>
      <xdr:colOff>1298850</xdr:colOff>
      <xdr:row>149</xdr:row>
      <xdr:rowOff>0</xdr:rowOff>
    </xdr:from>
    <xdr:to>
      <xdr:col>18</xdr:col>
      <xdr:colOff>1516565</xdr:colOff>
      <xdr:row>149</xdr:row>
      <xdr:rowOff>207760</xdr:rowOff>
    </xdr:to>
    <xdr:pic>
      <xdr:nvPicPr>
        <xdr:cNvPr id="120" name="Рисунок 119" descr="image-fotor-bg-remover-2024071491923.png">
          <a:extLst>
            <a:ext uri="{FF2B5EF4-FFF2-40B4-BE49-F238E27FC236}">
              <a16:creationId xmlns:a16="http://schemas.microsoft.com/office/drawing/2014/main" id="{00000000-0008-0000-0B00-00007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183577" y="83560227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151</xdr:row>
      <xdr:rowOff>0</xdr:rowOff>
    </xdr:from>
    <xdr:to>
      <xdr:col>12</xdr:col>
      <xdr:colOff>204534</xdr:colOff>
      <xdr:row>151</xdr:row>
      <xdr:rowOff>195943</xdr:rowOff>
    </xdr:to>
    <xdr:pic>
      <xdr:nvPicPr>
        <xdr:cNvPr id="121" name="Рисунок 120" descr="image-fotor-bg-remover-2024071491939.png">
          <a:extLst>
            <a:ext uri="{FF2B5EF4-FFF2-40B4-BE49-F238E27FC236}">
              <a16:creationId xmlns:a16="http://schemas.microsoft.com/office/drawing/2014/main" id="{00000000-0008-0000-0B00-00007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347364" y="85084227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151</xdr:row>
      <xdr:rowOff>0</xdr:rowOff>
    </xdr:from>
    <xdr:to>
      <xdr:col>15</xdr:col>
      <xdr:colOff>229752</xdr:colOff>
      <xdr:row>151</xdr:row>
      <xdr:rowOff>201722</xdr:rowOff>
    </xdr:to>
    <xdr:pic>
      <xdr:nvPicPr>
        <xdr:cNvPr id="122" name="Рисунок 121" descr="image-fotor-bg-remover-2024071491814.png">
          <a:extLst>
            <a:ext uri="{FF2B5EF4-FFF2-40B4-BE49-F238E27FC236}">
              <a16:creationId xmlns:a16="http://schemas.microsoft.com/office/drawing/2014/main" id="{00000000-0008-0000-0B00-00007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/>
        <a:stretch>
          <a:fillRect/>
        </a:stretch>
      </xdr:blipFill>
      <xdr:spPr>
        <a:xfrm>
          <a:off x="10616045" y="85084227"/>
          <a:ext cx="229752" cy="201722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151</xdr:row>
      <xdr:rowOff>0</xdr:rowOff>
    </xdr:from>
    <xdr:to>
      <xdr:col>18</xdr:col>
      <xdr:colOff>255705</xdr:colOff>
      <xdr:row>152</xdr:row>
      <xdr:rowOff>2969</xdr:rowOff>
    </xdr:to>
    <xdr:pic>
      <xdr:nvPicPr>
        <xdr:cNvPr id="123" name="Рисунок 122" descr="image-fotor-bg-remover-202407149193.png">
          <a:extLst>
            <a:ext uri="{FF2B5EF4-FFF2-40B4-BE49-F238E27FC236}">
              <a16:creationId xmlns:a16="http://schemas.microsoft.com/office/drawing/2014/main" id="{00000000-0008-0000-0B00-00007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884727" y="85084227"/>
          <a:ext cx="255705" cy="228106"/>
        </a:xfrm>
        <a:prstGeom prst="rect">
          <a:avLst/>
        </a:prstGeom>
      </xdr:spPr>
    </xdr:pic>
    <xdr:clientData/>
  </xdr:twoCellAnchor>
  <xdr:twoCellAnchor editAs="oneCell">
    <xdr:from>
      <xdr:col>15</xdr:col>
      <xdr:colOff>0</xdr:colOff>
      <xdr:row>153</xdr:row>
      <xdr:rowOff>0</xdr:rowOff>
    </xdr:from>
    <xdr:to>
      <xdr:col>15</xdr:col>
      <xdr:colOff>204534</xdr:colOff>
      <xdr:row>153</xdr:row>
      <xdr:rowOff>195943</xdr:rowOff>
    </xdr:to>
    <xdr:pic>
      <xdr:nvPicPr>
        <xdr:cNvPr id="124" name="Рисунок 123" descr="image-fotor-bg-remover-2024071491939.png">
          <a:extLst>
            <a:ext uri="{FF2B5EF4-FFF2-40B4-BE49-F238E27FC236}">
              <a16:creationId xmlns:a16="http://schemas.microsoft.com/office/drawing/2014/main" id="{00000000-0008-0000-0B00-00007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0616045" y="86608227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153</xdr:row>
      <xdr:rowOff>0</xdr:rowOff>
    </xdr:from>
    <xdr:to>
      <xdr:col>18</xdr:col>
      <xdr:colOff>255705</xdr:colOff>
      <xdr:row>154</xdr:row>
      <xdr:rowOff>2969</xdr:rowOff>
    </xdr:to>
    <xdr:pic>
      <xdr:nvPicPr>
        <xdr:cNvPr id="125" name="Рисунок 124" descr="image-fotor-bg-remover-202407149193.png">
          <a:extLst>
            <a:ext uri="{FF2B5EF4-FFF2-40B4-BE49-F238E27FC236}">
              <a16:creationId xmlns:a16="http://schemas.microsoft.com/office/drawing/2014/main" id="{00000000-0008-0000-0B00-00007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2884727" y="86608227"/>
          <a:ext cx="255705" cy="228106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153</xdr:row>
      <xdr:rowOff>0</xdr:rowOff>
    </xdr:from>
    <xdr:to>
      <xdr:col>20</xdr:col>
      <xdr:colOff>255705</xdr:colOff>
      <xdr:row>154</xdr:row>
      <xdr:rowOff>2969</xdr:rowOff>
    </xdr:to>
    <xdr:pic>
      <xdr:nvPicPr>
        <xdr:cNvPr id="126" name="Рисунок 125" descr="image-fotor-bg-remover-202407149193.png">
          <a:extLst>
            <a:ext uri="{FF2B5EF4-FFF2-40B4-BE49-F238E27FC236}">
              <a16:creationId xmlns:a16="http://schemas.microsoft.com/office/drawing/2014/main" id="{00000000-0008-0000-0B00-00007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14807045" y="86608227"/>
          <a:ext cx="255705" cy="228106"/>
        </a:xfrm>
        <a:prstGeom prst="rect">
          <a:avLst/>
        </a:prstGeom>
      </xdr:spPr>
    </xdr:pic>
    <xdr:clientData/>
  </xdr:twoCellAnchor>
  <xdr:twoCellAnchor editAs="oneCell">
    <xdr:from>
      <xdr:col>20</xdr:col>
      <xdr:colOff>1021762</xdr:colOff>
      <xdr:row>153</xdr:row>
      <xdr:rowOff>0</xdr:rowOff>
    </xdr:from>
    <xdr:to>
      <xdr:col>20</xdr:col>
      <xdr:colOff>1239477</xdr:colOff>
      <xdr:row>153</xdr:row>
      <xdr:rowOff>207760</xdr:rowOff>
    </xdr:to>
    <xdr:pic>
      <xdr:nvPicPr>
        <xdr:cNvPr id="127" name="Рисунок 126" descr="image-fotor-bg-remover-2024071491923.png">
          <a:extLst>
            <a:ext uri="{FF2B5EF4-FFF2-40B4-BE49-F238E27FC236}">
              <a16:creationId xmlns:a16="http://schemas.microsoft.com/office/drawing/2014/main" id="{00000000-0008-0000-0B00-00007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5828807" y="86608227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167</xdr:row>
      <xdr:rowOff>0</xdr:rowOff>
    </xdr:from>
    <xdr:to>
      <xdr:col>12</xdr:col>
      <xdr:colOff>210858</xdr:colOff>
      <xdr:row>167</xdr:row>
      <xdr:rowOff>213360</xdr:rowOff>
    </xdr:to>
    <xdr:pic>
      <xdr:nvPicPr>
        <xdr:cNvPr id="128" name="Рисунок 127" descr="image-fotor-bg-remover-2024071491048.png">
          <a:extLst>
            <a:ext uri="{FF2B5EF4-FFF2-40B4-BE49-F238E27FC236}">
              <a16:creationId xmlns:a16="http://schemas.microsoft.com/office/drawing/2014/main" id="{00000000-0008-0000-0B00-00008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8347364" y="92686909"/>
          <a:ext cx="210858" cy="213360"/>
        </a:xfrm>
        <a:prstGeom prst="rect">
          <a:avLst/>
        </a:prstGeom>
      </xdr:spPr>
    </xdr:pic>
    <xdr:clientData/>
  </xdr:twoCellAnchor>
  <xdr:twoCellAnchor editAs="oneCell">
    <xdr:from>
      <xdr:col>9</xdr:col>
      <xdr:colOff>0</xdr:colOff>
      <xdr:row>169</xdr:row>
      <xdr:rowOff>0</xdr:rowOff>
    </xdr:from>
    <xdr:to>
      <xdr:col>9</xdr:col>
      <xdr:colOff>204534</xdr:colOff>
      <xdr:row>169</xdr:row>
      <xdr:rowOff>195943</xdr:rowOff>
    </xdr:to>
    <xdr:pic>
      <xdr:nvPicPr>
        <xdr:cNvPr id="129" name="Рисунок 128" descr="image-fotor-bg-remover-2024071491939.png">
          <a:extLst>
            <a:ext uri="{FF2B5EF4-FFF2-40B4-BE49-F238E27FC236}">
              <a16:creationId xmlns:a16="http://schemas.microsoft.com/office/drawing/2014/main" id="{00000000-0008-0000-0B00-00008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078682" y="9421090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171</xdr:row>
      <xdr:rowOff>0</xdr:rowOff>
    </xdr:from>
    <xdr:to>
      <xdr:col>6</xdr:col>
      <xdr:colOff>217715</xdr:colOff>
      <xdr:row>171</xdr:row>
      <xdr:rowOff>207760</xdr:rowOff>
    </xdr:to>
    <xdr:pic>
      <xdr:nvPicPr>
        <xdr:cNvPr id="130" name="Рисунок 129" descr="image-fotor-bg-remover-2024071491923.png">
          <a:extLst>
            <a:ext uri="{FF2B5EF4-FFF2-40B4-BE49-F238E27FC236}">
              <a16:creationId xmlns:a16="http://schemas.microsoft.com/office/drawing/2014/main" id="{00000000-0008-0000-0B00-00008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810000" y="95734909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171</xdr:row>
      <xdr:rowOff>0</xdr:rowOff>
    </xdr:from>
    <xdr:to>
      <xdr:col>12</xdr:col>
      <xdr:colOff>204534</xdr:colOff>
      <xdr:row>171</xdr:row>
      <xdr:rowOff>195943</xdr:rowOff>
    </xdr:to>
    <xdr:pic>
      <xdr:nvPicPr>
        <xdr:cNvPr id="131" name="Рисунок 130" descr="image-fotor-bg-remover-2024071491939.png">
          <a:extLst>
            <a:ext uri="{FF2B5EF4-FFF2-40B4-BE49-F238E27FC236}">
              <a16:creationId xmlns:a16="http://schemas.microsoft.com/office/drawing/2014/main" id="{00000000-0008-0000-0B00-00008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8347364" y="9573490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171</xdr:row>
      <xdr:rowOff>0</xdr:rowOff>
    </xdr:from>
    <xdr:to>
      <xdr:col>20</xdr:col>
      <xdr:colOff>217715</xdr:colOff>
      <xdr:row>171</xdr:row>
      <xdr:rowOff>207760</xdr:rowOff>
    </xdr:to>
    <xdr:pic>
      <xdr:nvPicPr>
        <xdr:cNvPr id="132" name="Рисунок 131" descr="image-fotor-bg-remover-2024071491923.png">
          <a:extLst>
            <a:ext uri="{FF2B5EF4-FFF2-40B4-BE49-F238E27FC236}">
              <a16:creationId xmlns:a16="http://schemas.microsoft.com/office/drawing/2014/main" id="{00000000-0008-0000-0B00-00008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807045" y="95734909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173</xdr:row>
      <xdr:rowOff>0</xdr:rowOff>
    </xdr:from>
    <xdr:to>
      <xdr:col>6</xdr:col>
      <xdr:colOff>204534</xdr:colOff>
      <xdr:row>173</xdr:row>
      <xdr:rowOff>195943</xdr:rowOff>
    </xdr:to>
    <xdr:pic>
      <xdr:nvPicPr>
        <xdr:cNvPr id="133" name="Рисунок 132" descr="image-fotor-bg-remover-2024071491939.png">
          <a:extLst>
            <a:ext uri="{FF2B5EF4-FFF2-40B4-BE49-F238E27FC236}">
              <a16:creationId xmlns:a16="http://schemas.microsoft.com/office/drawing/2014/main" id="{00000000-0008-0000-0B00-00008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10000" y="9725890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18</xdr:col>
      <xdr:colOff>0</xdr:colOff>
      <xdr:row>173</xdr:row>
      <xdr:rowOff>0</xdr:rowOff>
    </xdr:from>
    <xdr:to>
      <xdr:col>18</xdr:col>
      <xdr:colOff>204534</xdr:colOff>
      <xdr:row>173</xdr:row>
      <xdr:rowOff>195943</xdr:rowOff>
    </xdr:to>
    <xdr:pic>
      <xdr:nvPicPr>
        <xdr:cNvPr id="134" name="Рисунок 133" descr="image-fotor-bg-remover-2024071491939.png">
          <a:extLst>
            <a:ext uri="{FF2B5EF4-FFF2-40B4-BE49-F238E27FC236}">
              <a16:creationId xmlns:a16="http://schemas.microsoft.com/office/drawing/2014/main" id="{00000000-0008-0000-0B00-00008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12884727" y="97258909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175</xdr:row>
      <xdr:rowOff>0</xdr:rowOff>
    </xdr:from>
    <xdr:to>
      <xdr:col>6</xdr:col>
      <xdr:colOff>217715</xdr:colOff>
      <xdr:row>175</xdr:row>
      <xdr:rowOff>207760</xdr:rowOff>
    </xdr:to>
    <xdr:pic>
      <xdr:nvPicPr>
        <xdr:cNvPr id="135" name="Рисунок 134" descr="image-fotor-bg-remover-2024071491923.png">
          <a:extLst>
            <a:ext uri="{FF2B5EF4-FFF2-40B4-BE49-F238E27FC236}">
              <a16:creationId xmlns:a16="http://schemas.microsoft.com/office/drawing/2014/main" id="{00000000-0008-0000-0B00-00008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3810000" y="98782909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0</xdr:colOff>
      <xdr:row>187</xdr:row>
      <xdr:rowOff>0</xdr:rowOff>
    </xdr:from>
    <xdr:to>
      <xdr:col>12</xdr:col>
      <xdr:colOff>217715</xdr:colOff>
      <xdr:row>187</xdr:row>
      <xdr:rowOff>207760</xdr:rowOff>
    </xdr:to>
    <xdr:pic>
      <xdr:nvPicPr>
        <xdr:cNvPr id="136" name="Рисунок 135" descr="image-fotor-bg-remover-2024071491923.png">
          <a:extLst>
            <a:ext uri="{FF2B5EF4-FFF2-40B4-BE49-F238E27FC236}">
              <a16:creationId xmlns:a16="http://schemas.microsoft.com/office/drawing/2014/main" id="{00000000-0008-0000-0B00-00008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8347364" y="104480591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12</xdr:col>
      <xdr:colOff>1333486</xdr:colOff>
      <xdr:row>187</xdr:row>
      <xdr:rowOff>0</xdr:rowOff>
    </xdr:from>
    <xdr:to>
      <xdr:col>12</xdr:col>
      <xdr:colOff>1538020</xdr:colOff>
      <xdr:row>187</xdr:row>
      <xdr:rowOff>195943</xdr:rowOff>
    </xdr:to>
    <xdr:pic>
      <xdr:nvPicPr>
        <xdr:cNvPr id="137" name="Рисунок 136" descr="image-fotor-bg-remover-2024071491939.png">
          <a:extLst>
            <a:ext uri="{FF2B5EF4-FFF2-40B4-BE49-F238E27FC236}">
              <a16:creationId xmlns:a16="http://schemas.microsoft.com/office/drawing/2014/main" id="{00000000-0008-0000-0B00-00008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680850" y="104480591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6</xdr:col>
      <xdr:colOff>0</xdr:colOff>
      <xdr:row>189</xdr:row>
      <xdr:rowOff>0</xdr:rowOff>
    </xdr:from>
    <xdr:to>
      <xdr:col>6</xdr:col>
      <xdr:colOff>204534</xdr:colOff>
      <xdr:row>189</xdr:row>
      <xdr:rowOff>195943</xdr:rowOff>
    </xdr:to>
    <xdr:pic>
      <xdr:nvPicPr>
        <xdr:cNvPr id="138" name="Рисунок 137" descr="image-fotor-bg-remover-2024071491939.png">
          <a:extLst>
            <a:ext uri="{FF2B5EF4-FFF2-40B4-BE49-F238E27FC236}">
              <a16:creationId xmlns:a16="http://schemas.microsoft.com/office/drawing/2014/main" id="{00000000-0008-0000-0B00-00008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3810000" y="106004591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191</xdr:row>
      <xdr:rowOff>0</xdr:rowOff>
    </xdr:from>
    <xdr:to>
      <xdr:col>3</xdr:col>
      <xdr:colOff>217715</xdr:colOff>
      <xdr:row>191</xdr:row>
      <xdr:rowOff>207760</xdr:rowOff>
    </xdr:to>
    <xdr:pic>
      <xdr:nvPicPr>
        <xdr:cNvPr id="139" name="Рисунок 138" descr="image-fotor-bg-remover-2024071491923.png">
          <a:extLst>
            <a:ext uri="{FF2B5EF4-FFF2-40B4-BE49-F238E27FC236}">
              <a16:creationId xmlns:a16="http://schemas.microsoft.com/office/drawing/2014/main" id="{00000000-0008-0000-0B00-00008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541318" y="107528591"/>
          <a:ext cx="217715" cy="207760"/>
        </a:xfrm>
        <a:prstGeom prst="rect">
          <a:avLst/>
        </a:prstGeom>
      </xdr:spPr>
    </xdr:pic>
    <xdr:clientData/>
  </xdr:twoCellAnchor>
  <xdr:twoCellAnchor editAs="oneCell">
    <xdr:from>
      <xdr:col>3</xdr:col>
      <xdr:colOff>1316168</xdr:colOff>
      <xdr:row>191</xdr:row>
      <xdr:rowOff>0</xdr:rowOff>
    </xdr:from>
    <xdr:to>
      <xdr:col>3</xdr:col>
      <xdr:colOff>1520702</xdr:colOff>
      <xdr:row>191</xdr:row>
      <xdr:rowOff>195943</xdr:rowOff>
    </xdr:to>
    <xdr:pic>
      <xdr:nvPicPr>
        <xdr:cNvPr id="140" name="Рисунок 139" descr="image-fotor-bg-remover-2024071491939.png">
          <a:extLst>
            <a:ext uri="{FF2B5EF4-FFF2-40B4-BE49-F238E27FC236}">
              <a16:creationId xmlns:a16="http://schemas.microsoft.com/office/drawing/2014/main" id="{00000000-0008-0000-0B00-00008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2857486" y="107528591"/>
          <a:ext cx="204534" cy="195943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193</xdr:row>
      <xdr:rowOff>0</xdr:rowOff>
    </xdr:from>
    <xdr:to>
      <xdr:col>20</xdr:col>
      <xdr:colOff>217715</xdr:colOff>
      <xdr:row>193</xdr:row>
      <xdr:rowOff>207760</xdr:rowOff>
    </xdr:to>
    <xdr:pic>
      <xdr:nvPicPr>
        <xdr:cNvPr id="141" name="Рисунок 140" descr="image-fotor-bg-remover-2024071491923.png">
          <a:extLst>
            <a:ext uri="{FF2B5EF4-FFF2-40B4-BE49-F238E27FC236}">
              <a16:creationId xmlns:a16="http://schemas.microsoft.com/office/drawing/2014/main" id="{00000000-0008-0000-0B00-00008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4807045" y="109052591"/>
          <a:ext cx="217715" cy="2077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62865</xdr:colOff>
      <xdr:row>2</xdr:row>
      <xdr:rowOff>80010</xdr:rowOff>
    </xdr:from>
    <xdr:to>
      <xdr:col>39</xdr:col>
      <xdr:colOff>444500</xdr:colOff>
      <xdr:row>12</xdr:row>
      <xdr:rowOff>0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E8C9FF23-BB50-4BD4-8699-56457662629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</xdr:colOff>
      <xdr:row>13</xdr:row>
      <xdr:rowOff>85725</xdr:rowOff>
    </xdr:from>
    <xdr:to>
      <xdr:col>11</xdr:col>
      <xdr:colOff>114301</xdr:colOff>
      <xdr:row>30</xdr:row>
      <xdr:rowOff>25400</xdr:rowOff>
    </xdr:to>
    <xdr:graphicFrame macro="">
      <xdr:nvGraphicFramePr>
        <xdr:cNvPr id="6" name="Диаграмма 5">
          <a:extLst>
            <a:ext uri="{FF2B5EF4-FFF2-40B4-BE49-F238E27FC236}">
              <a16:creationId xmlns:a16="http://schemas.microsoft.com/office/drawing/2014/main" id="{B97E0E2D-77AC-3C95-64C0-0A63572B8C9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139700</xdr:colOff>
      <xdr:row>31</xdr:row>
      <xdr:rowOff>272415</xdr:rowOff>
    </xdr:from>
    <xdr:to>
      <xdr:col>39</xdr:col>
      <xdr:colOff>406400</xdr:colOff>
      <xdr:row>52</xdr:row>
      <xdr:rowOff>30480</xdr:rowOff>
    </xdr:to>
    <xdr:graphicFrame macro="">
      <xdr:nvGraphicFramePr>
        <xdr:cNvPr id="8" name="Диаграмма 7">
          <a:extLst>
            <a:ext uri="{FF2B5EF4-FFF2-40B4-BE49-F238E27FC236}">
              <a16:creationId xmlns:a16="http://schemas.microsoft.com/office/drawing/2014/main" id="{018CE264-4D49-0EA0-0E85-B8C1A3AE3DA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zakharkina26" TargetMode="External"/><Relationship Id="rId2" Type="http://schemas.openxmlformats.org/officeDocument/2006/relationships/hyperlink" Target="https://vk.com/zakharkina26" TargetMode="External"/><Relationship Id="rId1" Type="http://schemas.openxmlformats.org/officeDocument/2006/relationships/hyperlink" Target="https://vk.com/zakharkina26" TargetMode="External"/><Relationship Id="rId6" Type="http://schemas.openxmlformats.org/officeDocument/2006/relationships/drawing" Target="../drawings/drawing2.xml"/><Relationship Id="rId5" Type="http://schemas.openxmlformats.org/officeDocument/2006/relationships/printerSettings" Target="../printerSettings/printerSettings12.bin"/><Relationship Id="rId4" Type="http://schemas.openxmlformats.org/officeDocument/2006/relationships/hyperlink" Target="https://vk.com/zakharkina26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tabColor theme="9" tint="-0.249977111117893"/>
  </sheetPr>
  <dimension ref="A1:AH34"/>
  <sheetViews>
    <sheetView workbookViewId="0">
      <selection activeCell="B6" sqref="B6"/>
    </sheetView>
  </sheetViews>
  <sheetFormatPr defaultRowHeight="15" x14ac:dyDescent="0.25"/>
  <cols>
    <col min="1" max="1" width="24.140625" bestFit="1" customWidth="1"/>
    <col min="2" max="2" width="58.85546875" customWidth="1"/>
    <col min="3" max="3" width="3" style="5" bestFit="1" customWidth="1"/>
    <col min="4" max="7" width="8.85546875" style="5"/>
  </cols>
  <sheetData>
    <row r="1" spans="1:34" ht="36" x14ac:dyDescent="0.55000000000000004">
      <c r="A1" s="85" t="s">
        <v>51</v>
      </c>
      <c r="B1" s="85"/>
    </row>
    <row r="3" spans="1:34" ht="38.25" customHeight="1" x14ac:dyDescent="0.25">
      <c r="A3" s="1" t="s">
        <v>3</v>
      </c>
      <c r="B3" s="35" t="s">
        <v>475</v>
      </c>
      <c r="C3" s="5" t="s">
        <v>343</v>
      </c>
      <c r="D3" s="86" t="s">
        <v>347</v>
      </c>
      <c r="E3" s="86"/>
      <c r="F3" s="86"/>
      <c r="G3" s="86"/>
    </row>
    <row r="4" spans="1:34" x14ac:dyDescent="0.25">
      <c r="A4" s="1" t="s">
        <v>4</v>
      </c>
      <c r="B4" s="27" t="s">
        <v>403</v>
      </c>
      <c r="C4" s="5" t="s">
        <v>343</v>
      </c>
      <c r="D4" s="86"/>
      <c r="E4" s="86"/>
      <c r="F4" s="86"/>
      <c r="G4" s="86"/>
    </row>
    <row r="5" spans="1:34" x14ac:dyDescent="0.25">
      <c r="A5" s="1" t="s">
        <v>336</v>
      </c>
      <c r="B5" s="27" t="s">
        <v>405</v>
      </c>
      <c r="C5" s="5" t="s">
        <v>343</v>
      </c>
      <c r="D5" s="86"/>
      <c r="E5" s="86"/>
      <c r="F5" s="86"/>
      <c r="G5" s="86"/>
    </row>
    <row r="6" spans="1:34" ht="62.45" customHeight="1" x14ac:dyDescent="0.25">
      <c r="A6" s="1" t="s">
        <v>397</v>
      </c>
      <c r="B6" s="11" t="s">
        <v>398</v>
      </c>
      <c r="C6" s="34" t="s">
        <v>343</v>
      </c>
      <c r="D6" s="86" t="s">
        <v>400</v>
      </c>
      <c r="E6" s="86"/>
      <c r="F6" s="86"/>
      <c r="G6" s="86"/>
    </row>
    <row r="7" spans="1:34" x14ac:dyDescent="0.25">
      <c r="B7" s="5"/>
    </row>
    <row r="8" spans="1:34" x14ac:dyDescent="0.25">
      <c r="A8" s="1" t="s">
        <v>346</v>
      </c>
      <c r="B8" s="41" t="s">
        <v>384</v>
      </c>
      <c r="C8" s="88" t="s">
        <v>343</v>
      </c>
      <c r="D8" s="89" t="s">
        <v>348</v>
      </c>
      <c r="E8" s="89"/>
      <c r="F8" s="89"/>
      <c r="G8" s="89"/>
    </row>
    <row r="9" spans="1:34" x14ac:dyDescent="0.25">
      <c r="B9" s="41" t="s">
        <v>385</v>
      </c>
      <c r="C9" s="88"/>
      <c r="D9" s="89"/>
      <c r="E9" s="89"/>
      <c r="F9" s="89"/>
      <c r="G9" s="89"/>
    </row>
    <row r="10" spans="1:34" x14ac:dyDescent="0.25">
      <c r="B10" s="41" t="s">
        <v>386</v>
      </c>
      <c r="C10" s="88"/>
      <c r="D10" s="89"/>
      <c r="E10" s="89"/>
      <c r="F10" s="89"/>
      <c r="G10" s="89"/>
    </row>
    <row r="11" spans="1:34" x14ac:dyDescent="0.25">
      <c r="B11" s="41" t="s">
        <v>387</v>
      </c>
      <c r="C11" s="88"/>
      <c r="D11" s="89"/>
      <c r="E11" s="89"/>
      <c r="F11" s="89"/>
      <c r="G11" s="89"/>
    </row>
    <row r="12" spans="1:34" x14ac:dyDescent="0.25">
      <c r="B12" s="41" t="s">
        <v>388</v>
      </c>
      <c r="C12" s="88"/>
      <c r="D12" s="89"/>
      <c r="E12" s="89"/>
      <c r="F12" s="89"/>
      <c r="G12" s="89"/>
    </row>
    <row r="13" spans="1:34" x14ac:dyDescent="0.25">
      <c r="B13" s="41" t="s">
        <v>389</v>
      </c>
      <c r="C13" s="88"/>
      <c r="D13" s="89"/>
      <c r="E13" s="89"/>
      <c r="F13" s="89"/>
      <c r="G13" s="89"/>
    </row>
    <row r="14" spans="1:34" x14ac:dyDescent="0.25">
      <c r="B14" s="41" t="s">
        <v>390</v>
      </c>
      <c r="C14" s="88"/>
      <c r="D14" s="89"/>
      <c r="E14" s="89"/>
      <c r="F14" s="89"/>
      <c r="G14" s="89"/>
    </row>
    <row r="15" spans="1:34" x14ac:dyDescent="0.25">
      <c r="B15" s="41" t="s">
        <v>391</v>
      </c>
      <c r="C15" s="88"/>
      <c r="D15" s="89"/>
      <c r="E15" s="89"/>
      <c r="F15" s="89"/>
      <c r="G15" s="89"/>
      <c r="AH15" t="s">
        <v>398</v>
      </c>
    </row>
    <row r="16" spans="1:34" x14ac:dyDescent="0.25">
      <c r="B16" s="5"/>
      <c r="AH16" t="s">
        <v>399</v>
      </c>
    </row>
    <row r="17" spans="1:7" x14ac:dyDescent="0.25">
      <c r="A17" s="90" t="s">
        <v>349</v>
      </c>
      <c r="B17" s="36" t="s">
        <v>373</v>
      </c>
      <c r="C17" s="5" t="s">
        <v>343</v>
      </c>
      <c r="D17" s="87" t="s">
        <v>371</v>
      </c>
      <c r="E17" s="87"/>
      <c r="F17" s="87"/>
      <c r="G17" s="87"/>
    </row>
    <row r="18" spans="1:7" x14ac:dyDescent="0.25">
      <c r="A18" s="91"/>
      <c r="B18" s="36" t="s">
        <v>374</v>
      </c>
      <c r="C18" s="5" t="s">
        <v>343</v>
      </c>
      <c r="D18" s="87"/>
      <c r="E18" s="87"/>
      <c r="F18" s="87"/>
      <c r="G18" s="87"/>
    </row>
    <row r="19" spans="1:7" x14ac:dyDescent="0.25">
      <c r="A19" s="91"/>
      <c r="B19" s="36" t="s">
        <v>375</v>
      </c>
      <c r="C19" s="5" t="s">
        <v>343</v>
      </c>
      <c r="D19" s="87"/>
      <c r="E19" s="87"/>
      <c r="F19" s="87"/>
      <c r="G19" s="87"/>
    </row>
    <row r="20" spans="1:7" x14ac:dyDescent="0.25">
      <c r="A20" s="92"/>
      <c r="B20" s="36" t="s">
        <v>376</v>
      </c>
      <c r="C20" s="5" t="s">
        <v>343</v>
      </c>
      <c r="D20" s="87"/>
      <c r="E20" s="87"/>
      <c r="F20" s="87"/>
      <c r="G20" s="87"/>
    </row>
    <row r="21" spans="1:7" x14ac:dyDescent="0.25">
      <c r="B21" s="36" t="s">
        <v>377</v>
      </c>
      <c r="C21" s="5" t="s">
        <v>343</v>
      </c>
      <c r="D21" s="87"/>
      <c r="E21" s="87"/>
      <c r="F21" s="87"/>
      <c r="G21" s="87"/>
    </row>
    <row r="22" spans="1:7" x14ac:dyDescent="0.25">
      <c r="B22" s="36" t="s">
        <v>378</v>
      </c>
      <c r="C22" s="5" t="s">
        <v>343</v>
      </c>
      <c r="D22" s="87"/>
      <c r="E22" s="87"/>
      <c r="F22" s="87"/>
      <c r="G22" s="87"/>
    </row>
    <row r="23" spans="1:7" x14ac:dyDescent="0.25">
      <c r="B23" s="36" t="s">
        <v>379</v>
      </c>
      <c r="C23" s="5" t="s">
        <v>343</v>
      </c>
      <c r="D23" s="87"/>
      <c r="E23" s="87"/>
      <c r="F23" s="87"/>
      <c r="G23" s="87"/>
    </row>
    <row r="24" spans="1:7" x14ac:dyDescent="0.25">
      <c r="B24" s="36" t="s">
        <v>380</v>
      </c>
      <c r="C24" s="5" t="s">
        <v>343</v>
      </c>
      <c r="D24" s="87"/>
      <c r="E24" s="87"/>
      <c r="F24" s="87"/>
      <c r="G24" s="87"/>
    </row>
    <row r="25" spans="1:7" x14ac:dyDescent="0.25">
      <c r="B25" s="36" t="s">
        <v>381</v>
      </c>
      <c r="C25" s="5" t="s">
        <v>343</v>
      </c>
      <c r="D25" s="87"/>
      <c r="E25" s="87"/>
      <c r="F25" s="87"/>
      <c r="G25" s="87"/>
    </row>
    <row r="26" spans="1:7" x14ac:dyDescent="0.25">
      <c r="B26" s="36" t="s">
        <v>382</v>
      </c>
      <c r="C26" s="5" t="s">
        <v>343</v>
      </c>
      <c r="D26" s="87"/>
      <c r="E26" s="87"/>
      <c r="F26" s="87"/>
      <c r="G26" s="87"/>
    </row>
    <row r="27" spans="1:7" x14ac:dyDescent="0.25">
      <c r="B27" s="36" t="s">
        <v>383</v>
      </c>
      <c r="C27" s="5" t="s">
        <v>343</v>
      </c>
      <c r="D27" s="87"/>
      <c r="E27" s="87"/>
      <c r="F27" s="87"/>
      <c r="G27" s="87"/>
    </row>
    <row r="28" spans="1:7" x14ac:dyDescent="0.25">
      <c r="B28" s="36"/>
      <c r="C28" s="5" t="s">
        <v>343</v>
      </c>
      <c r="D28" s="87"/>
      <c r="E28" s="87"/>
      <c r="F28" s="87"/>
      <c r="G28" s="87"/>
    </row>
    <row r="29" spans="1:7" x14ac:dyDescent="0.25">
      <c r="B29" s="36"/>
      <c r="C29" s="5" t="s">
        <v>343</v>
      </c>
      <c r="D29" s="87"/>
      <c r="E29" s="87"/>
      <c r="F29" s="87"/>
      <c r="G29" s="87"/>
    </row>
    <row r="30" spans="1:7" x14ac:dyDescent="0.25">
      <c r="B30" s="36"/>
      <c r="C30" s="5" t="s">
        <v>343</v>
      </c>
      <c r="D30" s="87"/>
      <c r="E30" s="87"/>
      <c r="F30" s="87"/>
      <c r="G30" s="87"/>
    </row>
    <row r="31" spans="1:7" x14ac:dyDescent="0.25">
      <c r="B31" s="36"/>
      <c r="C31" s="5" t="s">
        <v>343</v>
      </c>
      <c r="D31" s="87"/>
      <c r="E31" s="87"/>
      <c r="F31" s="87"/>
      <c r="G31" s="87"/>
    </row>
    <row r="32" spans="1:7" x14ac:dyDescent="0.25">
      <c r="B32" s="36"/>
      <c r="C32" s="5" t="s">
        <v>343</v>
      </c>
      <c r="D32" s="87"/>
      <c r="E32" s="87"/>
      <c r="F32" s="87"/>
      <c r="G32" s="87"/>
    </row>
    <row r="33" spans="2:7" x14ac:dyDescent="0.25">
      <c r="B33" s="36"/>
      <c r="C33" s="5" t="s">
        <v>343</v>
      </c>
      <c r="D33" s="87"/>
      <c r="E33" s="87"/>
      <c r="F33" s="87"/>
      <c r="G33" s="87"/>
    </row>
    <row r="34" spans="2:7" x14ac:dyDescent="0.25">
      <c r="B34" s="36"/>
      <c r="C34" s="5" t="s">
        <v>343</v>
      </c>
      <c r="D34" s="87"/>
      <c r="E34" s="87"/>
      <c r="F34" s="87"/>
      <c r="G34" s="87"/>
    </row>
  </sheetData>
  <sheetProtection password="CF52" sheet="1" objects="1" scenarios="1" formatCells="0" formatColumns="0" formatRows="0"/>
  <sortState xmlns:xlrd2="http://schemas.microsoft.com/office/spreadsheetml/2017/richdata2" ref="B8:B15">
    <sortCondition ref="B8:B15"/>
  </sortState>
  <mergeCells count="7">
    <mergeCell ref="A1:B1"/>
    <mergeCell ref="D3:G5"/>
    <mergeCell ref="D6:G6"/>
    <mergeCell ref="D17:G34"/>
    <mergeCell ref="C8:C15"/>
    <mergeCell ref="D8:G15"/>
    <mergeCell ref="A17:A20"/>
  </mergeCells>
  <dataValidations count="1">
    <dataValidation type="list" allowBlank="1" showInputMessage="1" showErrorMessage="1" sqref="B6" xr:uid="{00000000-0002-0000-0000-000000000000}">
      <formula1>$AH$15:$AH$16</formula1>
    </dataValidation>
  </dataValidations>
  <pageMargins left="0.7" right="0.7" top="0.75" bottom="0.75" header="0.3" footer="0.3"/>
  <pageSetup paperSize="9" orientation="portrait" verticalDpi="0" r:id="rId1"/>
  <colBreaks count="1" manualBreakCount="1">
    <brk id="2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Лист10">
    <pageSetUpPr fitToPage="1"/>
  </sheetPr>
  <dimension ref="A1:S50"/>
  <sheetViews>
    <sheetView topLeftCell="A3" zoomScale="70" zoomScaleNormal="70" workbookViewId="0">
      <selection activeCell="I15" sqref="I15"/>
    </sheetView>
  </sheetViews>
  <sheetFormatPr defaultRowHeight="15" x14ac:dyDescent="0.25"/>
  <cols>
    <col min="1" max="1" width="7.28515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60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111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3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3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3" t="s">
        <v>235</v>
      </c>
      <c r="B14" s="31" t="s">
        <v>8</v>
      </c>
      <c r="C14" s="10" t="s">
        <v>360</v>
      </c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Праздник Весны и Труда  </v>
      </c>
      <c r="K14" s="29"/>
      <c r="L14" s="29"/>
      <c r="M14" s="29"/>
      <c r="N14" s="26" t="str">
        <f t="shared" si="2"/>
        <v xml:space="preserve"> </v>
      </c>
    </row>
    <row r="15" spans="1:19" ht="165" x14ac:dyDescent="0.25">
      <c r="A15" s="33" t="s">
        <v>236</v>
      </c>
      <c r="B15" s="31" t="s">
        <v>9</v>
      </c>
      <c r="C15" s="81" t="s">
        <v>554</v>
      </c>
      <c r="D15" s="76" t="s">
        <v>555</v>
      </c>
      <c r="E15" s="28" t="s">
        <v>379</v>
      </c>
      <c r="F15" s="28" t="s">
        <v>380</v>
      </c>
      <c r="G15" s="28"/>
      <c r="H15" s="26" t="str">
        <f t="shared" si="0"/>
        <v xml:space="preserve">Модули: Взаимодействие с родителями Профилактика и безопасность </v>
      </c>
      <c r="I15" s="10" t="s">
        <v>560</v>
      </c>
      <c r="J15" s="26" t="str">
        <f t="shared" si="1"/>
        <v>Городская выставка декоративно – прикладного искусства «Магия творчества» Школьная выставка "Чудесные мамины руки" 1) КВД "На Севере - жить!"                      2)Занятие по БДД "Первая помощь пострадавшим при ДТП." Беседы о правилах безопасного поведения  (Инструкции № 15,18, 20,21, 22)        3) Родительские собрания</v>
      </c>
      <c r="K15" s="29" t="s">
        <v>391</v>
      </c>
      <c r="L15" s="29" t="s">
        <v>387</v>
      </c>
      <c r="M15" s="29" t="s">
        <v>386</v>
      </c>
      <c r="N15" s="26" t="str">
        <f t="shared" si="2"/>
        <v>Направления: Эстетическое Трудовое Патриотическое</v>
      </c>
    </row>
    <row r="16" spans="1:19" x14ac:dyDescent="0.25">
      <c r="A16" s="33" t="s">
        <v>237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3" t="s">
        <v>238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60" x14ac:dyDescent="0.25">
      <c r="A18" s="33" t="s">
        <v>239</v>
      </c>
      <c r="B18" s="31" t="s">
        <v>5</v>
      </c>
      <c r="C18" s="10"/>
      <c r="D18" s="76" t="s">
        <v>556</v>
      </c>
      <c r="E18" s="28" t="s">
        <v>373</v>
      </c>
      <c r="F18" s="28" t="s">
        <v>375</v>
      </c>
      <c r="G18" s="28"/>
      <c r="H18" s="26" t="str">
        <f t="shared" si="0"/>
        <v xml:space="preserve">Модули: Основные школьные дела Внеурочная деятельность </v>
      </c>
      <c r="I18" s="10" t="s">
        <v>519</v>
      </c>
      <c r="J18" s="26" t="str">
        <f t="shared" si="1"/>
        <v xml:space="preserve"> Конкурс визиток класса "Знакомьтесь - это мы!" КВД "РОВ"  </v>
      </c>
      <c r="K18" s="29" t="s">
        <v>391</v>
      </c>
      <c r="L18" s="29"/>
      <c r="M18" s="29"/>
      <c r="N18" s="26" t="str">
        <f t="shared" si="2"/>
        <v xml:space="preserve">Направления: Эстетическое  </v>
      </c>
    </row>
    <row r="19" spans="1:14" x14ac:dyDescent="0.25">
      <c r="A19" s="33" t="s">
        <v>240</v>
      </c>
      <c r="B19" s="31" t="s">
        <v>6</v>
      </c>
      <c r="C19" s="10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ht="60" x14ac:dyDescent="0.25">
      <c r="A20" s="33" t="s">
        <v>241</v>
      </c>
      <c r="B20" s="31" t="s">
        <v>7</v>
      </c>
      <c r="C20" s="10" t="s">
        <v>462</v>
      </c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185 лет со дня рождения русского композитора П. И. Чайковского (1840–1893)  </v>
      </c>
      <c r="K20" s="29"/>
      <c r="L20" s="29"/>
      <c r="M20" s="29"/>
      <c r="N20" s="26" t="str">
        <f t="shared" si="2"/>
        <v xml:space="preserve"> </v>
      </c>
    </row>
    <row r="21" spans="1:14" ht="45" x14ac:dyDescent="0.25">
      <c r="A21" s="33" t="s">
        <v>242</v>
      </c>
      <c r="B21" s="31" t="s">
        <v>8</v>
      </c>
      <c r="C21" s="10"/>
      <c r="D21" s="76" t="s">
        <v>558</v>
      </c>
      <c r="E21" s="28" t="s">
        <v>373</v>
      </c>
      <c r="F21" s="28"/>
      <c r="G21" s="28"/>
      <c r="H21" s="26" t="str">
        <f t="shared" si="0"/>
        <v xml:space="preserve">Модули: Основные школьные дела  </v>
      </c>
      <c r="I21" s="10"/>
      <c r="J21" s="26" t="str">
        <f t="shared" si="1"/>
        <v xml:space="preserve"> Концерт "Песни Великой Победы" </v>
      </c>
      <c r="K21" s="29" t="s">
        <v>386</v>
      </c>
      <c r="L21" s="29" t="s">
        <v>391</v>
      </c>
      <c r="M21" s="29"/>
      <c r="N21" s="26" t="str">
        <f t="shared" si="2"/>
        <v xml:space="preserve">Направления: Патриотическое Эстетическое </v>
      </c>
    </row>
    <row r="22" spans="1:14" ht="45" x14ac:dyDescent="0.25">
      <c r="A22" s="33" t="s">
        <v>243</v>
      </c>
      <c r="B22" s="31" t="s">
        <v>9</v>
      </c>
      <c r="C22" s="10" t="s">
        <v>361</v>
      </c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557</v>
      </c>
      <c r="J22" s="26" t="str">
        <f t="shared" si="1"/>
        <v xml:space="preserve">День Победы  1) КВД "На Севере - жить!"  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x14ac:dyDescent="0.25">
      <c r="A23" s="33" t="s">
        <v>244</v>
      </c>
      <c r="B23" s="31" t="s">
        <v>10</v>
      </c>
      <c r="C23" s="10"/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245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45" x14ac:dyDescent="0.25">
      <c r="A25" s="33" t="s">
        <v>246</v>
      </c>
      <c r="B25" s="31" t="s">
        <v>5</v>
      </c>
      <c r="C25" s="10"/>
      <c r="D25" s="9"/>
      <c r="E25" s="28" t="s">
        <v>375</v>
      </c>
      <c r="F25" s="28"/>
      <c r="G25" s="28"/>
      <c r="H25" s="26" t="str">
        <f t="shared" si="0"/>
        <v xml:space="preserve">Модули: Внеурочная деятельность  </v>
      </c>
      <c r="I25" s="10" t="s">
        <v>519</v>
      </c>
      <c r="J25" s="26" t="str">
        <f t="shared" si="1"/>
        <v xml:space="preserve">  КВД "РОВ"  </v>
      </c>
      <c r="K25" s="29"/>
      <c r="L25" s="29"/>
      <c r="M25" s="29"/>
      <c r="N25" s="26" t="str">
        <f t="shared" si="2"/>
        <v xml:space="preserve"> </v>
      </c>
    </row>
    <row r="26" spans="1:14" ht="60" x14ac:dyDescent="0.25">
      <c r="A26" s="33" t="s">
        <v>247</v>
      </c>
      <c r="B26" s="31" t="s">
        <v>6</v>
      </c>
      <c r="C26" s="10" t="s">
        <v>463</v>
      </c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День Черноморского флота ВМФ России
День российского телевидения (1991)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3" t="s">
        <v>334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ht="45" x14ac:dyDescent="0.25">
      <c r="A28" s="33" t="s">
        <v>248</v>
      </c>
      <c r="B28" s="31" t="s">
        <v>8</v>
      </c>
      <c r="C28" s="10" t="s">
        <v>464</v>
      </c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180 лет со дня рождения русского биолога И. И. Мечникова (1845–1916)  </v>
      </c>
      <c r="K28" s="29"/>
      <c r="L28" s="29"/>
      <c r="M28" s="29"/>
      <c r="N28" s="26" t="str">
        <f t="shared" si="2"/>
        <v xml:space="preserve"> </v>
      </c>
    </row>
    <row r="29" spans="1:14" ht="45" x14ac:dyDescent="0.25">
      <c r="A29" s="33" t="s">
        <v>249</v>
      </c>
      <c r="B29" s="31" t="s">
        <v>9</v>
      </c>
      <c r="C29" s="10"/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557</v>
      </c>
      <c r="J29" s="26" t="str">
        <f t="shared" si="1"/>
        <v xml:space="preserve">  1) КВД "На Севере - жить!"  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3" t="s">
        <v>250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ht="30" x14ac:dyDescent="0.25">
      <c r="A31" s="33" t="s">
        <v>251</v>
      </c>
      <c r="B31" s="31" t="s">
        <v>11</v>
      </c>
      <c r="C31" s="10" t="s">
        <v>465</v>
      </c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Международный день музеев  </v>
      </c>
      <c r="K31" s="29"/>
      <c r="L31" s="29"/>
      <c r="M31" s="29"/>
      <c r="N31" s="26" t="str">
        <f t="shared" si="2"/>
        <v xml:space="preserve"> </v>
      </c>
    </row>
    <row r="32" spans="1:14" ht="45" x14ac:dyDescent="0.25">
      <c r="A32" s="33" t="s">
        <v>252</v>
      </c>
      <c r="B32" s="31" t="s">
        <v>5</v>
      </c>
      <c r="C32" s="10" t="s">
        <v>362</v>
      </c>
      <c r="D32" s="9"/>
      <c r="E32" s="28" t="s">
        <v>375</v>
      </c>
      <c r="F32" s="28"/>
      <c r="G32" s="28"/>
      <c r="H32" s="26" t="str">
        <f t="shared" si="0"/>
        <v xml:space="preserve">Модули: Внеурочная деятельность  </v>
      </c>
      <c r="I32" s="10" t="s">
        <v>519</v>
      </c>
      <c r="J32" s="26" t="str">
        <f t="shared" si="1"/>
        <v xml:space="preserve">День детских общественных организаций России  КВД "РОВ"  </v>
      </c>
      <c r="K32" s="29"/>
      <c r="L32" s="29"/>
      <c r="M32" s="29"/>
      <c r="N32" s="26" t="str">
        <f t="shared" si="2"/>
        <v xml:space="preserve"> </v>
      </c>
    </row>
    <row r="33" spans="1:14" ht="150" x14ac:dyDescent="0.25">
      <c r="A33" s="33" t="s">
        <v>253</v>
      </c>
      <c r="B33" s="31" t="s">
        <v>6</v>
      </c>
      <c r="C33" s="10" t="s">
        <v>466</v>
      </c>
      <c r="D33" s="9"/>
      <c r="E33" s="28"/>
      <c r="F33" s="28" t="s">
        <v>380</v>
      </c>
      <c r="G33" s="28"/>
      <c r="H33" s="26" t="str">
        <f t="shared" si="0"/>
        <v xml:space="preserve"> </v>
      </c>
      <c r="I33" s="10" t="s">
        <v>559</v>
      </c>
      <c r="J33" s="26" t="str">
        <f t="shared" si="1"/>
        <v>100 лет со дня рождения русского авиаконструктора А. А. Туполева (1925–2001)  1) Уборка кабинетов                                 2)Занятие по БДД "Дорожно-транспортные происшествия, их причины и возможные последствия
." Классный час "Безопасное лето" (Инструкции №19,22, 23,24,25)</v>
      </c>
      <c r="K33" s="29" t="s">
        <v>384</v>
      </c>
      <c r="L33" s="29" t="s">
        <v>387</v>
      </c>
      <c r="M33" s="29"/>
      <c r="N33" s="26" t="str">
        <f t="shared" si="2"/>
        <v xml:space="preserve">Направления: Гражданское Трудовое </v>
      </c>
    </row>
    <row r="34" spans="1:14" x14ac:dyDescent="0.25">
      <c r="A34" s="33" t="s">
        <v>254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3" t="s">
        <v>255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45" x14ac:dyDescent="0.25">
      <c r="A36" s="33" t="s">
        <v>256</v>
      </c>
      <c r="B36" s="31" t="s">
        <v>9</v>
      </c>
      <c r="C36" s="10"/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557</v>
      </c>
      <c r="J36" s="26" t="str">
        <f t="shared" si="1"/>
        <v xml:space="preserve">  1) КВД "На Севере - жить!"  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ht="90" x14ac:dyDescent="0.25">
      <c r="A37" s="33" t="s">
        <v>257</v>
      </c>
      <c r="B37" s="31" t="s">
        <v>10</v>
      </c>
      <c r="C37" s="10" t="s">
        <v>467</v>
      </c>
      <c r="D37" s="76" t="s">
        <v>565</v>
      </c>
      <c r="E37" s="28" t="s">
        <v>373</v>
      </c>
      <c r="F37" s="28"/>
      <c r="G37" s="28"/>
      <c r="H37" s="26" t="str">
        <f t="shared" si="0"/>
        <v xml:space="preserve">Модули: Основные школьные дела  </v>
      </c>
      <c r="I37" s="10"/>
      <c r="J37" s="26" t="str">
        <f t="shared" si="1"/>
        <v xml:space="preserve">День славянской письменности и культуры
195 лет со дня рождения русского живописца А. К. Саврасова (1830–1897) Праздник последнего звонка (9-е кл.) </v>
      </c>
      <c r="K37" s="29"/>
      <c r="L37" s="29"/>
      <c r="M37" s="29"/>
      <c r="N37" s="26" t="str">
        <f t="shared" si="2"/>
        <v xml:space="preserve"> </v>
      </c>
    </row>
    <row r="38" spans="1:14" x14ac:dyDescent="0.25">
      <c r="A38" s="33" t="s">
        <v>258</v>
      </c>
      <c r="B38" s="31" t="s">
        <v>11</v>
      </c>
      <c r="C38" s="10"/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  </v>
      </c>
      <c r="K38" s="29"/>
      <c r="L38" s="29"/>
      <c r="M38" s="29"/>
      <c r="N38" s="26" t="str">
        <f t="shared" si="2"/>
        <v xml:space="preserve"> </v>
      </c>
    </row>
    <row r="39" spans="1:14" x14ac:dyDescent="0.25">
      <c r="A39" s="33" t="s">
        <v>259</v>
      </c>
      <c r="B39" s="31" t="s">
        <v>5</v>
      </c>
      <c r="C39" s="10"/>
      <c r="D39" s="9"/>
      <c r="E39" s="28"/>
      <c r="F39" s="28"/>
      <c r="G39" s="28"/>
      <c r="H39" s="26" t="str">
        <f t="shared" si="0"/>
        <v xml:space="preserve"> </v>
      </c>
      <c r="I39" s="10"/>
      <c r="J39" s="26" t="str">
        <f t="shared" si="1"/>
        <v xml:space="preserve">  </v>
      </c>
      <c r="K39" s="29"/>
      <c r="L39" s="29"/>
      <c r="M39" s="29"/>
      <c r="N39" s="26" t="str">
        <f t="shared" si="2"/>
        <v xml:space="preserve"> </v>
      </c>
    </row>
    <row r="40" spans="1:14" ht="30" x14ac:dyDescent="0.25">
      <c r="A40" s="33" t="s">
        <v>260</v>
      </c>
      <c r="B40" s="31" t="s">
        <v>6</v>
      </c>
      <c r="C40" s="10" t="s">
        <v>468</v>
      </c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Общероссийский день библиотек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3" t="s">
        <v>261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3" t="s">
        <v>262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3" t="s">
        <v>263</v>
      </c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3" t="s">
        <v>264</v>
      </c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0"/>
      <c r="D47" s="10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0"/>
      <c r="D48" s="10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0"/>
      <c r="D49" s="10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0"/>
      <c r="D50" s="10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9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9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9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9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11">
    <pageSetUpPr fitToPage="1"/>
  </sheetPr>
  <dimension ref="A1:S50"/>
  <sheetViews>
    <sheetView zoomScale="70" zoomScaleNormal="70" workbookViewId="0">
      <selection activeCell="N2" sqref="N1:N1048576"/>
    </sheetView>
  </sheetViews>
  <sheetFormatPr defaultRowHeight="15" x14ac:dyDescent="0.25"/>
  <cols>
    <col min="1" max="1" width="8.28515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61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3"/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0"/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0" t="s">
        <v>265</v>
      </c>
      <c r="B17" s="31" t="s">
        <v>11</v>
      </c>
      <c r="C17" s="10" t="s">
        <v>364</v>
      </c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День защиты детей  </v>
      </c>
      <c r="K17" s="29"/>
      <c r="L17" s="29"/>
      <c r="M17" s="29"/>
      <c r="N17" s="26" t="str">
        <f t="shared" si="2"/>
        <v xml:space="preserve"> </v>
      </c>
    </row>
    <row r="18" spans="1:14" x14ac:dyDescent="0.25">
      <c r="A18" s="33" t="s">
        <v>266</v>
      </c>
      <c r="B18" s="31" t="s">
        <v>5</v>
      </c>
      <c r="C18" s="10"/>
      <c r="D18" s="9"/>
      <c r="E18" s="28"/>
      <c r="F18" s="28"/>
      <c r="G18" s="28"/>
      <c r="H18" s="26" t="str">
        <f t="shared" si="0"/>
        <v xml:space="preserve"> </v>
      </c>
      <c r="I18" s="10"/>
      <c r="J18" s="26" t="str">
        <f t="shared" si="1"/>
        <v xml:space="preserve">  </v>
      </c>
      <c r="K18" s="29"/>
      <c r="L18" s="29"/>
      <c r="M18" s="29"/>
      <c r="N18" s="26" t="str">
        <f t="shared" si="2"/>
        <v xml:space="preserve"> </v>
      </c>
    </row>
    <row r="19" spans="1:14" x14ac:dyDescent="0.25">
      <c r="A19" s="30" t="s">
        <v>267</v>
      </c>
      <c r="B19" s="31" t="s">
        <v>6</v>
      </c>
      <c r="C19" s="10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3" t="s">
        <v>268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ht="105" x14ac:dyDescent="0.25">
      <c r="A21" s="30" t="s">
        <v>269</v>
      </c>
      <c r="B21" s="31" t="s">
        <v>8</v>
      </c>
      <c r="C21" s="10" t="s">
        <v>469</v>
      </c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Всемирный день окружающей среды (День эколога)
220 лет со дня рождения русского скульптора и литейного мастера
П. К. Клодта (1805–1867)  </v>
      </c>
      <c r="K21" s="29"/>
      <c r="L21" s="29"/>
      <c r="M21" s="29"/>
      <c r="N21" s="26" t="str">
        <f t="shared" si="2"/>
        <v xml:space="preserve"> </v>
      </c>
    </row>
    <row r="22" spans="1:14" x14ac:dyDescent="0.25">
      <c r="A22" s="33" t="s">
        <v>270</v>
      </c>
      <c r="B22" s="31" t="s">
        <v>9</v>
      </c>
      <c r="C22" s="10" t="s">
        <v>365</v>
      </c>
      <c r="D22" s="9"/>
      <c r="E22" s="28"/>
      <c r="F22" s="28"/>
      <c r="G22" s="28"/>
      <c r="H22" s="26" t="str">
        <f t="shared" si="0"/>
        <v xml:space="preserve"> </v>
      </c>
      <c r="I22" s="10"/>
      <c r="J22" s="26" t="str">
        <f t="shared" si="1"/>
        <v xml:space="preserve">День русского языка  </v>
      </c>
      <c r="K22" s="29"/>
      <c r="L22" s="29"/>
      <c r="M22" s="29"/>
      <c r="N22" s="26" t="str">
        <f t="shared" si="2"/>
        <v xml:space="preserve"> </v>
      </c>
    </row>
    <row r="23" spans="1:14" x14ac:dyDescent="0.25">
      <c r="A23" s="30" t="s">
        <v>271</v>
      </c>
      <c r="B23" s="31" t="s">
        <v>10</v>
      </c>
      <c r="C23" s="10"/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272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30" x14ac:dyDescent="0.25">
      <c r="A25" s="30" t="s">
        <v>273</v>
      </c>
      <c r="B25" s="31" t="s">
        <v>5</v>
      </c>
      <c r="C25" s="10" t="s">
        <v>470</v>
      </c>
      <c r="D25" s="9"/>
      <c r="E25" s="28"/>
      <c r="F25" s="28"/>
      <c r="G25" s="28"/>
      <c r="H25" s="26" t="str">
        <f t="shared" si="0"/>
        <v xml:space="preserve"> </v>
      </c>
      <c r="I25" s="10"/>
      <c r="J25" s="26" t="str">
        <f t="shared" si="1"/>
        <v xml:space="preserve">Международный день друзей  </v>
      </c>
      <c r="K25" s="29"/>
      <c r="L25" s="29"/>
      <c r="M25" s="29"/>
      <c r="N25" s="26" t="str">
        <f t="shared" si="2"/>
        <v xml:space="preserve"> </v>
      </c>
    </row>
    <row r="26" spans="1:14" ht="75" x14ac:dyDescent="0.25">
      <c r="A26" s="33" t="s">
        <v>274</v>
      </c>
      <c r="B26" s="31" t="s">
        <v>6</v>
      </c>
      <c r="C26" s="10" t="s">
        <v>471</v>
      </c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95 лет со дня рождения российского живописца и графика
И. С. Глазунова (1930–2017)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0" t="s">
        <v>275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3" t="s">
        <v>276</v>
      </c>
      <c r="B28" s="31" t="s">
        <v>8</v>
      </c>
      <c r="C28" s="10" t="s">
        <v>366</v>
      </c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День России  </v>
      </c>
      <c r="K28" s="29"/>
      <c r="L28" s="29"/>
      <c r="M28" s="29"/>
      <c r="N28" s="26" t="str">
        <f t="shared" si="2"/>
        <v xml:space="preserve"> </v>
      </c>
    </row>
    <row r="29" spans="1:14" x14ac:dyDescent="0.25">
      <c r="A29" s="30" t="s">
        <v>277</v>
      </c>
      <c r="B29" s="31" t="s">
        <v>9</v>
      </c>
      <c r="C29" s="10"/>
      <c r="D29" s="9"/>
      <c r="E29" s="28"/>
      <c r="F29" s="28"/>
      <c r="G29" s="28"/>
      <c r="H29" s="26" t="str">
        <f t="shared" si="0"/>
        <v xml:space="preserve"> </v>
      </c>
      <c r="I29" s="10"/>
      <c r="J29" s="26" t="str">
        <f t="shared" si="1"/>
        <v xml:space="preserve">  </v>
      </c>
      <c r="K29" s="29"/>
      <c r="L29" s="29"/>
      <c r="M29" s="29"/>
      <c r="N29" s="26" t="str">
        <f t="shared" si="2"/>
        <v xml:space="preserve"> </v>
      </c>
    </row>
    <row r="30" spans="1:14" x14ac:dyDescent="0.25">
      <c r="A30" s="33" t="s">
        <v>278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279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90" x14ac:dyDescent="0.25">
      <c r="A32" s="33" t="s">
        <v>280</v>
      </c>
      <c r="B32" s="31" t="s">
        <v>5</v>
      </c>
      <c r="C32" s="10" t="s">
        <v>472</v>
      </c>
      <c r="D32" s="9"/>
      <c r="E32" s="28"/>
      <c r="F32" s="28"/>
      <c r="G32" s="28"/>
      <c r="H32" s="26" t="str">
        <f t="shared" si="0"/>
        <v xml:space="preserve"> </v>
      </c>
      <c r="I32" s="10"/>
      <c r="J32" s="26" t="str">
        <f t="shared" si="1"/>
        <v xml:space="preserve">День медицинского работника
100 лет открытию Всесоюзного пионерского лагеря «Артек» (1925)  </v>
      </c>
      <c r="K32" s="29"/>
      <c r="L32" s="29"/>
      <c r="M32" s="29"/>
      <c r="N32" s="26" t="str">
        <f t="shared" si="2"/>
        <v xml:space="preserve"> </v>
      </c>
    </row>
    <row r="33" spans="1:14" x14ac:dyDescent="0.25">
      <c r="A33" s="30" t="s">
        <v>281</v>
      </c>
      <c r="B33" s="31" t="s">
        <v>6</v>
      </c>
      <c r="C33" s="10"/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3" t="s">
        <v>282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0" t="s">
        <v>283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x14ac:dyDescent="0.25">
      <c r="A36" s="33" t="s">
        <v>284</v>
      </c>
      <c r="B36" s="31" t="s">
        <v>9</v>
      </c>
      <c r="C36" s="10"/>
      <c r="D36" s="9"/>
      <c r="E36" s="28"/>
      <c r="F36" s="28"/>
      <c r="G36" s="28"/>
      <c r="H36" s="26" t="str">
        <f t="shared" si="0"/>
        <v xml:space="preserve"> </v>
      </c>
      <c r="I36" s="10"/>
      <c r="J36" s="26" t="str">
        <f t="shared" si="1"/>
        <v xml:space="preserve">  </v>
      </c>
      <c r="K36" s="29"/>
      <c r="L36" s="29"/>
      <c r="M36" s="29"/>
      <c r="N36" s="26" t="str">
        <f t="shared" si="2"/>
        <v xml:space="preserve"> </v>
      </c>
    </row>
    <row r="37" spans="1:14" x14ac:dyDescent="0.25">
      <c r="A37" s="30" t="s">
        <v>285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ht="45" x14ac:dyDescent="0.25">
      <c r="A38" s="33" t="s">
        <v>286</v>
      </c>
      <c r="B38" s="31" t="s">
        <v>11</v>
      </c>
      <c r="C38" s="10" t="s">
        <v>473</v>
      </c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День памяти и скорби – День начала Великой Отечественной войны  </v>
      </c>
      <c r="K38" s="29"/>
      <c r="L38" s="29"/>
      <c r="M38" s="29"/>
      <c r="N38" s="26" t="str">
        <f t="shared" si="2"/>
        <v xml:space="preserve"> </v>
      </c>
    </row>
    <row r="39" spans="1:14" x14ac:dyDescent="0.25">
      <c r="A39" s="30" t="s">
        <v>287</v>
      </c>
      <c r="B39" s="31" t="s">
        <v>5</v>
      </c>
      <c r="C39" s="10"/>
      <c r="D39" s="9"/>
      <c r="E39" s="28"/>
      <c r="F39" s="28"/>
      <c r="G39" s="28"/>
      <c r="H39" s="26" t="str">
        <f t="shared" si="0"/>
        <v xml:space="preserve"> </v>
      </c>
      <c r="I39" s="10"/>
      <c r="J39" s="26" t="str">
        <f t="shared" si="1"/>
        <v xml:space="preserve">  </v>
      </c>
      <c r="K39" s="29"/>
      <c r="L39" s="29"/>
      <c r="M39" s="29"/>
      <c r="N39" s="26" t="str">
        <f t="shared" si="2"/>
        <v xml:space="preserve"> </v>
      </c>
    </row>
    <row r="40" spans="1:14" x14ac:dyDescent="0.25">
      <c r="A40" s="33" t="s">
        <v>288</v>
      </c>
      <c r="B40" s="31" t="s">
        <v>6</v>
      </c>
      <c r="C40" s="10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289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3" t="s">
        <v>290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0" t="s">
        <v>291</v>
      </c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3" t="s">
        <v>292</v>
      </c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ht="60" x14ac:dyDescent="0.25">
      <c r="A45" s="30" t="s">
        <v>293</v>
      </c>
      <c r="B45" s="32" t="s">
        <v>11</v>
      </c>
      <c r="C45" s="10" t="s">
        <v>474</v>
      </c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День молодёжи в России
День партизан и подпольщиков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 t="s">
        <v>294</v>
      </c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A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A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A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A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12">
    <tabColor rgb="FFFF0000"/>
    <pageSetUpPr fitToPage="1"/>
  </sheetPr>
  <dimension ref="A1:AF201"/>
  <sheetViews>
    <sheetView view="pageBreakPreview" zoomScale="55" zoomScaleSheetLayoutView="55" zoomScalePageLayoutView="55" workbookViewId="0">
      <selection activeCell="Q10" sqref="Q10:Q11"/>
    </sheetView>
  </sheetViews>
  <sheetFormatPr defaultColWidth="23.85546875" defaultRowHeight="15" x14ac:dyDescent="0.25"/>
  <cols>
    <col min="1" max="1" width="7.7109375" style="24" customWidth="1"/>
    <col min="2" max="2" width="10.140625" style="25" customWidth="1"/>
    <col min="3" max="3" width="5.140625" style="24" customWidth="1"/>
    <col min="4" max="4" width="23.85546875" style="24"/>
    <col min="5" max="5" width="5" style="24" customWidth="1"/>
    <col min="6" max="6" width="5.140625" style="24" customWidth="1"/>
    <col min="7" max="7" width="23.85546875" style="24"/>
    <col min="8" max="8" width="5" style="24" customWidth="1"/>
    <col min="9" max="9" width="5.140625" style="24" customWidth="1"/>
    <col min="10" max="10" width="23.85546875" style="24"/>
    <col min="11" max="11" width="5" style="24" customWidth="1"/>
    <col min="12" max="12" width="5.140625" style="24" customWidth="1"/>
    <col min="13" max="13" width="23.85546875" style="24"/>
    <col min="14" max="14" width="5" style="24" customWidth="1"/>
    <col min="15" max="15" width="5.140625" style="24" customWidth="1"/>
    <col min="16" max="16" width="23.85546875" style="24"/>
    <col min="17" max="17" width="5" style="24" customWidth="1"/>
    <col min="18" max="18" width="5.140625" style="24" customWidth="1"/>
    <col min="19" max="19" width="23.85546875" style="24"/>
    <col min="20" max="20" width="5" style="24" customWidth="1"/>
    <col min="21" max="21" width="19.28515625" style="24" customWidth="1"/>
    <col min="22" max="31" width="23.85546875" style="24"/>
    <col min="32" max="32" width="0" style="24" hidden="1" customWidth="1"/>
    <col min="33" max="16384" width="23.85546875" style="24"/>
  </cols>
  <sheetData>
    <row r="1" spans="1:32" ht="39" customHeight="1" x14ac:dyDescent="0.35">
      <c r="A1" s="38" t="s">
        <v>402</v>
      </c>
      <c r="B1" s="40"/>
      <c r="C1" s="37"/>
      <c r="D1" s="37"/>
      <c r="E1" s="37"/>
      <c r="F1" s="37"/>
      <c r="G1" s="37"/>
    </row>
    <row r="2" spans="1:32" ht="33" customHeight="1" x14ac:dyDescent="0.25">
      <c r="A2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126"/>
      <c r="S2" s="126"/>
      <c r="T2" s="126"/>
      <c r="U2" s="126"/>
    </row>
    <row r="3" spans="1:32" ht="39.75" customHeight="1" x14ac:dyDescent="0.25">
      <c r="A3" s="124" t="str">
        <f>'Основные сведения'!$B$5</f>
        <v>План-сетка воспитательной работы на 2024-2025 учебный год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</row>
    <row r="4" spans="1:32" ht="18.75" customHeight="1" x14ac:dyDescent="0.25">
      <c r="A4" s="125" t="str">
        <f>CONCATENATE("в ",'Основные сведения'!B4," классе")</f>
        <v>в 7а классе</v>
      </c>
      <c r="B4" s="125"/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125"/>
    </row>
    <row r="5" spans="1:32" ht="18.75" x14ac:dyDescent="0.25">
      <c r="A5" s="125" t="str">
        <f>Сентябрь!$A$1</f>
        <v>Сентябрь</v>
      </c>
      <c r="B5" s="125"/>
      <c r="C5" s="125"/>
      <c r="D5" s="125"/>
      <c r="E5" s="125"/>
      <c r="F5" s="125"/>
      <c r="G5" s="125"/>
      <c r="H5" s="125"/>
      <c r="I5" s="125"/>
      <c r="J5" s="125"/>
      <c r="K5" s="125"/>
      <c r="L5" s="125"/>
      <c r="M5" s="125"/>
      <c r="N5" s="125"/>
      <c r="O5" s="125"/>
      <c r="P5" s="125"/>
      <c r="Q5" s="125"/>
      <c r="R5" s="125"/>
      <c r="S5" s="125"/>
      <c r="T5" s="125"/>
      <c r="U5" s="125"/>
      <c r="AF5" s="24" t="str">
        <f>'Основные сведения'!B6</f>
        <v>Пятидневная</v>
      </c>
    </row>
    <row r="6" spans="1:32" ht="31.5" customHeight="1" thickBot="1" x14ac:dyDescent="0.3">
      <c r="A6" s="125" t="str">
        <f>IF(Сентябрь!$C3&lt;&gt;0,Сентябрь!$C3," ")</f>
        <v>Месячник безопасности</v>
      </c>
      <c r="B6" s="125"/>
      <c r="C6" s="125"/>
      <c r="D6" s="125"/>
      <c r="E6" s="125"/>
      <c r="F6" s="125"/>
      <c r="G6" s="125"/>
      <c r="H6" s="125"/>
      <c r="I6" s="125"/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</row>
    <row r="7" spans="1:32" ht="36.75" customHeight="1" thickBot="1" x14ac:dyDescent="0.3">
      <c r="A7" s="116" t="s">
        <v>335</v>
      </c>
      <c r="B7" s="117"/>
      <c r="C7" s="127" t="s">
        <v>12</v>
      </c>
      <c r="D7" s="128"/>
      <c r="E7" s="129"/>
      <c r="F7" s="127" t="s">
        <v>13</v>
      </c>
      <c r="G7" s="128"/>
      <c r="H7" s="129"/>
      <c r="I7" s="127" t="s">
        <v>14</v>
      </c>
      <c r="J7" s="128"/>
      <c r="K7" s="129"/>
      <c r="L7" s="127" t="s">
        <v>15</v>
      </c>
      <c r="M7" s="128"/>
      <c r="N7" s="129"/>
      <c r="O7" s="127" t="s">
        <v>16</v>
      </c>
      <c r="P7" s="128"/>
      <c r="Q7" s="129"/>
      <c r="R7" s="127" t="s">
        <v>17</v>
      </c>
      <c r="S7" s="128"/>
      <c r="T7" s="129"/>
      <c r="U7" s="2" t="s">
        <v>18</v>
      </c>
    </row>
    <row r="8" spans="1:32" ht="19.5" customHeight="1" x14ac:dyDescent="0.25">
      <c r="A8" s="122">
        <v>1</v>
      </c>
      <c r="B8" s="123"/>
      <c r="C8" s="118" t="str">
        <f>IF(Сентябрь!$H$11&lt;&gt;0,Сентябрь!$H$11," ")</f>
        <v xml:space="preserve"> </v>
      </c>
      <c r="D8" s="20" t="str">
        <f>IF(Сентябрь!$A$11&lt;&gt;0,Сентябрь!$A$11," ")</f>
        <v xml:space="preserve"> </v>
      </c>
      <c r="E8" s="120" t="str">
        <f>IF(Сентябрь!$N$11&lt;&gt;0,Сентябрь!$N$11," ")</f>
        <v xml:space="preserve"> </v>
      </c>
      <c r="F8" s="118" t="str">
        <f>IF(Сентябрь!$H$12&lt;&gt;0,Сентябрь!$H$12," ")</f>
        <v xml:space="preserve"> </v>
      </c>
      <c r="G8" s="20" t="str">
        <f>IF(Сентябрь!$A$12&lt;&gt;0,Сентябрь!$A$12," ")</f>
        <v xml:space="preserve"> </v>
      </c>
      <c r="H8" s="120" t="str">
        <f>IF(Сентябрь!$N$12&lt;&gt;0,Сентябрь!$N$12," ")</f>
        <v xml:space="preserve"> </v>
      </c>
      <c r="I8" s="118" t="str">
        <f>IF(Сентябрь!$H$13&lt;&gt;0,Сентябрь!$H$13," ")</f>
        <v xml:space="preserve"> </v>
      </c>
      <c r="J8" s="20" t="str">
        <f>IF(Сентябрь!$A$13&lt;&gt;0,Сентябрь!$A$13," ")</f>
        <v xml:space="preserve"> </v>
      </c>
      <c r="K8" s="120" t="str">
        <f>IF(Сентябрь!$N$13&lt;&gt;0,Сентябрь!$N$13," ")</f>
        <v xml:space="preserve"> </v>
      </c>
      <c r="L8" s="118" t="str">
        <f>IF(Сентябрь!$H$14&lt;&gt;0,Сентябрь!$H$14," ")</f>
        <v xml:space="preserve"> </v>
      </c>
      <c r="M8" s="20" t="str">
        <f>IF(Сентябрь!$A$14&lt;&gt;0,Сентябрь!$A$14," ")</f>
        <v xml:space="preserve"> </v>
      </c>
      <c r="N8" s="120" t="str">
        <f>IF(Сентябрь!$N$14&lt;&gt;0,Сентябрь!$N$14," ")</f>
        <v xml:space="preserve"> </v>
      </c>
      <c r="O8" s="118" t="str">
        <f>IF(Сентябрь!$H$15&lt;&gt;0,Сентябрь!$H$15," ")</f>
        <v xml:space="preserve"> </v>
      </c>
      <c r="P8" s="20" t="str">
        <f>IF(Сентябрь!$A$15&lt;&gt;0,Сентябрь!$A$15," ")</f>
        <v xml:space="preserve"> </v>
      </c>
      <c r="Q8" s="120" t="str">
        <f>IF(Сентябрь!$N$15&lt;&gt;0,Сентябрь!$N$15," ")</f>
        <v xml:space="preserve"> </v>
      </c>
      <c r="R8" s="118" t="str">
        <f>IF(Сентябрь!$H$16&lt;&gt;0,Сентябрь!$H$16," ")</f>
        <v xml:space="preserve"> </v>
      </c>
      <c r="S8" s="20" t="str">
        <f>IF(Сентябрь!$A$16&lt;&gt;0,Сентябрь!$A$16," ")</f>
        <v xml:space="preserve"> </v>
      </c>
      <c r="T8" s="120" t="str">
        <f>IF(Сентябрь!$N$16&lt;&gt;0,Сентябрь!$N$16," ")</f>
        <v xml:space="preserve"> </v>
      </c>
      <c r="U8" s="3" t="str">
        <f>IF(Сентябрь!$A$17&lt;&gt;0,Сентябрь!$A$17," ")</f>
        <v>1 сентября</v>
      </c>
    </row>
    <row r="9" spans="1:32" ht="121.5" customHeight="1" thickBot="1" x14ac:dyDescent="0.3">
      <c r="A9" s="114" t="str">
        <f>IF(Сентябрь!$C4&lt;&gt;0,Сентябрь!$C4," ")</f>
        <v xml:space="preserve"> </v>
      </c>
      <c r="B9" s="115"/>
      <c r="C9" s="119"/>
      <c r="D9" s="21" t="str">
        <f>IF(Сентябрь!$J$11&lt;&gt;0,Сентябрь!$J$11," ")</f>
        <v xml:space="preserve">  </v>
      </c>
      <c r="E9" s="121"/>
      <c r="F9" s="119"/>
      <c r="G9" s="21" t="str">
        <f>IF(Сентябрь!$J$12&lt;&gt;0,Сентябрь!$J$12," ")</f>
        <v xml:space="preserve">  </v>
      </c>
      <c r="H9" s="121"/>
      <c r="I9" s="119"/>
      <c r="J9" s="21" t="str">
        <f>IF(Сентябрь!$J$13&lt;&gt;0,Сентябрь!$J$13," ")</f>
        <v xml:space="preserve">  </v>
      </c>
      <c r="K9" s="121"/>
      <c r="L9" s="119"/>
      <c r="M9" s="21" t="str">
        <f>IF(Сентябрь!$J$14&lt;&gt;0,Сентябрь!$J$14," ")</f>
        <v xml:space="preserve">  </v>
      </c>
      <c r="N9" s="121"/>
      <c r="O9" s="119"/>
      <c r="P9" s="21" t="str">
        <f>IF(Сентябрь!$J$15&lt;&gt;0,Сентябрь!$J$15," ")</f>
        <v xml:space="preserve">  </v>
      </c>
      <c r="Q9" s="121"/>
      <c r="R9" s="119"/>
      <c r="S9" s="21" t="str">
        <f>IF(Сентябрь!$J$16&lt;&gt;0,Сентябрь!$J$16," ")</f>
        <v xml:space="preserve">  </v>
      </c>
      <c r="T9" s="121"/>
      <c r="U9" s="4" t="str">
        <f>IF(Сентябрь!$J$17&lt;&gt;0,Сентябрь!$J$17," ")</f>
        <v xml:space="preserve">  </v>
      </c>
    </row>
    <row r="10" spans="1:32" ht="19.5" customHeight="1" x14ac:dyDescent="0.25">
      <c r="A10" s="122">
        <v>2</v>
      </c>
      <c r="B10" s="123"/>
      <c r="C10" s="118" t="str">
        <f>IF(Сентябрь!$H$18&lt;&gt;0,Сентябрь!$H$18," ")</f>
        <v xml:space="preserve">Модули: Основные школьные дела Профилактика и безопасность </v>
      </c>
      <c r="D10" s="20" t="str">
        <f>IF(Сентябрь!$A$18&lt;&gt;0,Сентябрь!$A$18," ")</f>
        <v>2 сентября</v>
      </c>
      <c r="E10" s="120" t="str">
        <f>IF(Сентябрь!$N$18&lt;&gt;0,Сентябрь!$N$18," ")</f>
        <v xml:space="preserve">Направления: Гражданское Патриотическое </v>
      </c>
      <c r="F10" s="118" t="str">
        <f>IF(Сентябрь!$H$19&lt;&gt;0,Сентябрь!$H$19," ")</f>
        <v xml:space="preserve">Модули: Внеурочная деятельность  </v>
      </c>
      <c r="G10" s="20" t="str">
        <f>IF(Сентябрь!$A$19&lt;&gt;0,Сентябрь!$A$19," ")</f>
        <v>3 сентября</v>
      </c>
      <c r="H10" s="120" t="str">
        <f>IF(Сентябрь!$N$19&lt;&gt;0,Сентябрь!$N$19," ")</f>
        <v xml:space="preserve">Направления: Гражданское  </v>
      </c>
      <c r="I10" s="118" t="str">
        <f>IF(Сентябрь!$H$20&lt;&gt;0,Сентябрь!$H$20," ")</f>
        <v xml:space="preserve">Модули: Профилактика и безопасность Классное руководство </v>
      </c>
      <c r="J10" s="20" t="str">
        <f>IF(Сентябрь!$A$20&lt;&gt;0,Сентябрь!$A$20," ")</f>
        <v>4 сентября</v>
      </c>
      <c r="K10" s="120" t="str">
        <f>IF(Сентябрь!$N$20&lt;&gt;0,Сентябрь!$N$20," ")</f>
        <v xml:space="preserve">Направления: Эстетическое Гражданское </v>
      </c>
      <c r="L10" s="118" t="str">
        <f>IF(Сентябрь!$H$21&lt;&gt;0,Сентябрь!$H$21," ")</f>
        <v xml:space="preserve"> </v>
      </c>
      <c r="M10" s="20" t="str">
        <f>IF(Сентябрь!$A$21&lt;&gt;0,Сентябрь!$A$21," ")</f>
        <v>5 сентября</v>
      </c>
      <c r="N10" s="120" t="str">
        <f>IF(Сентябрь!$N$21&lt;&gt;0,Сентябрь!$N$21," ")</f>
        <v xml:space="preserve"> </v>
      </c>
      <c r="O10" s="118" t="str">
        <f>IF(Сентябрь!$H$22&lt;&gt;0,Сентябрь!$H$22," ")</f>
        <v xml:space="preserve"> </v>
      </c>
      <c r="P10" s="20" t="str">
        <f>IF(Сентябрь!$A$22&lt;&gt;0,Сентябрь!$A$22," ")</f>
        <v>6 сентября</v>
      </c>
      <c r="Q10" s="120" t="str">
        <f>IF(Сентябрь!$N$22&lt;&gt;0,Сентябрь!$N$22," ")</f>
        <v xml:space="preserve">Направления: Патриотическое  </v>
      </c>
      <c r="R10" s="118" t="str">
        <f>IF(Сентябрь!$H$23&lt;&gt;0,Сентябрь!$H$23," ")</f>
        <v xml:space="preserve"> </v>
      </c>
      <c r="S10" s="20" t="str">
        <f>IF(Сентябрь!$A$23&lt;&gt;0,Сентябрь!$A$23," ")</f>
        <v>7 сентября</v>
      </c>
      <c r="T10" s="120" t="str">
        <f>IF(Сентябрь!$N$23&lt;&gt;0,Сентябрь!$N$23," ")</f>
        <v xml:space="preserve"> </v>
      </c>
      <c r="U10" s="3" t="str">
        <f>IF(Сентябрь!$A$24&lt;&gt;0,Сентябрь!$A$24," ")</f>
        <v>8 сентября</v>
      </c>
    </row>
    <row r="11" spans="1:32" ht="121.5" customHeight="1" thickBot="1" x14ac:dyDescent="0.3">
      <c r="A11" s="114" t="str">
        <f>IF(Сентябрь!$C5&lt;&gt;0,Сентябрь!$C5," ")</f>
        <v>Неделя безопасности дорожного движения</v>
      </c>
      <c r="B11" s="115"/>
      <c r="C11" s="119"/>
      <c r="D11" s="21" t="str">
        <f>IF(Сентябрь!$J$18&lt;&gt;0,Сентябрь!$J$18," ")</f>
        <v xml:space="preserve">День знаний  1)КВД РОВ "Образ будущего"                    2)Классный час. Беседы о правилах безопасного поведения в школе, на улице, в общественных местах, дома (Инструкции №1,7,9,12,13, 22, 25) </v>
      </c>
      <c r="E11" s="121"/>
      <c r="F11" s="119"/>
      <c r="G11" s="21" t="str">
        <f>IF(Сентябрь!$J$19&lt;&gt;0,Сентябрь!$J$19," ")</f>
        <v xml:space="preserve">День окончания Второй мировой войны, День солидарности в борьбе с терроризмом  1) КВД "Семьеведение" </v>
      </c>
      <c r="H11" s="121"/>
      <c r="I11" s="119"/>
      <c r="J11" s="21" t="str">
        <f>IF(Сентябрь!$J$20&lt;&gt;0,Сентябрь!$J$20," ")</f>
        <v xml:space="preserve">  </v>
      </c>
      <c r="K11" s="121"/>
      <c r="L11" s="119"/>
      <c r="M11" s="21" t="str">
        <f>IF(Сентябрь!$J$21&lt;&gt;0,Сентябрь!$J$21," ")</f>
        <v xml:space="preserve">  Тренировочная эвакуация</v>
      </c>
      <c r="N11" s="121"/>
      <c r="O11" s="119"/>
      <c r="P11" s="21" t="str">
        <f>IF(Сентябрь!$J$22&lt;&gt;0,Сентябрь!$J$22," ")</f>
        <v xml:space="preserve">  1)КВД "На Севере - жить!"</v>
      </c>
      <c r="Q11" s="121"/>
      <c r="R11" s="119"/>
      <c r="S11" s="21" t="str">
        <f>IF(Сентябрь!$J$23&lt;&gt;0,Сентябрь!$J$23," ")</f>
        <v xml:space="preserve">  </v>
      </c>
      <c r="T11" s="121"/>
      <c r="U11" s="4" t="str">
        <f>IF(Сентябрь!$J$24&lt;&gt;0,Сентябрь!$J$24," ")</f>
        <v xml:space="preserve">  </v>
      </c>
    </row>
    <row r="12" spans="1:32" ht="19.5" customHeight="1" x14ac:dyDescent="0.25">
      <c r="A12" s="122">
        <v>3</v>
      </c>
      <c r="B12" s="123"/>
      <c r="C12" s="118" t="str">
        <f>IF(Сентябрь!$H$25&lt;&gt;0,Сентябрь!$H$25," ")</f>
        <v xml:space="preserve">Модули: Внеурочная деятельность Самоуправление </v>
      </c>
      <c r="D12" s="20" t="str">
        <f>IF(Сентябрь!$A$25&lt;&gt;0,Сентябрь!$A$25," ")</f>
        <v>9 сентября</v>
      </c>
      <c r="E12" s="120" t="str">
        <f>IF(Сентябрь!$N$25&lt;&gt;0,Сентябрь!$N$25," ")</f>
        <v xml:space="preserve">Направления: Гражданское  </v>
      </c>
      <c r="F12" s="118" t="str">
        <f>IF(Сентябрь!$H$26&lt;&gt;0,Сентябрь!$H$26," ")</f>
        <v xml:space="preserve">Модули: Внеурочная деятельность Профилактика и безопасность </v>
      </c>
      <c r="G12" s="20" t="str">
        <f>IF(Сентябрь!$A$26&lt;&gt;0,Сентябрь!$A$26," ")</f>
        <v>10 сентября</v>
      </c>
      <c r="H12" s="120" t="str">
        <f>IF(Сентябрь!$N$26&lt;&gt;0,Сентябрь!$N$26," ")</f>
        <v xml:space="preserve">Направления: Гражданское  </v>
      </c>
      <c r="I12" s="118" t="str">
        <f>IF(Сентябрь!$H$27&lt;&gt;0,Сентябрь!$H$27," ")</f>
        <v xml:space="preserve"> </v>
      </c>
      <c r="J12" s="20" t="str">
        <f>IF(Сентябрь!$A$27&lt;&gt;0,Сентябрь!$A$27," ")</f>
        <v>11 сентября</v>
      </c>
      <c r="K12" s="120" t="str">
        <f>IF(Сентябрь!$N$27&lt;&gt;0,Сентябрь!$N$27," ")</f>
        <v xml:space="preserve"> </v>
      </c>
      <c r="L12" s="118" t="str">
        <f>IF(Сентябрь!$H$28&lt;&gt;0,Сентябрь!$H$28," ")</f>
        <v xml:space="preserve"> </v>
      </c>
      <c r="M12" s="20" t="str">
        <f>IF(Сентябрь!$A$28&lt;&gt;0,Сентябрь!$A$28," ")</f>
        <v>12 сентября</v>
      </c>
      <c r="N12" s="120" t="str">
        <f>IF(Сентябрь!$N$28&lt;&gt;0,Сентябрь!$N$28," ")</f>
        <v xml:space="preserve"> </v>
      </c>
      <c r="O12" s="118" t="str">
        <f>IF(Сентябрь!$H$29&lt;&gt;0,Сентябрь!$H$29," ")</f>
        <v xml:space="preserve">Модули: Внеурочная деятельность Профилактика и безопасность </v>
      </c>
      <c r="P12" s="20" t="str">
        <f>IF(Сентябрь!$A$29&lt;&gt;0,Сентябрь!$A$29," ")</f>
        <v>13 сентября</v>
      </c>
      <c r="Q12" s="120" t="str">
        <f>IF(Сентябрь!$N$29&lt;&gt;0,Сентябрь!$N$29," ")</f>
        <v xml:space="preserve">Направления: Патриотическое  </v>
      </c>
      <c r="R12" s="118" t="str">
        <f>IF(Сентябрь!$H$30&lt;&gt;0,Сентябрь!$H$30," ")</f>
        <v xml:space="preserve"> </v>
      </c>
      <c r="S12" s="20" t="str">
        <f>IF(Сентябрь!$A$30&lt;&gt;0,Сентябрь!$A$30," ")</f>
        <v>14 сентября</v>
      </c>
      <c r="T12" s="120" t="str">
        <f>IF(Сентябрь!$N$30&lt;&gt;0,Сентябрь!$N$30," ")</f>
        <v xml:space="preserve"> </v>
      </c>
      <c r="U12" s="3" t="str">
        <f>IF(Сентябрь!$A$31&lt;&gt;0,Сентябрь!$A$31," ")</f>
        <v>15 сентября</v>
      </c>
    </row>
    <row r="13" spans="1:32" ht="121.5" customHeight="1" thickBot="1" x14ac:dyDescent="0.3">
      <c r="A13" s="114" t="str">
        <f>IF(Сентябрь!$C6&lt;&gt;0,Сентябрь!$C6," ")</f>
        <v xml:space="preserve"> </v>
      </c>
      <c r="B13" s="115"/>
      <c r="C13" s="119"/>
      <c r="D13" s="21" t="str">
        <f>IF(Сентябрь!$J$25&lt;&gt;0,Сентябрь!$J$25," ")</f>
        <v xml:space="preserve">  1) КВД "РОВ" "Век информации"                                                                    2) Выборы актива класса, организация самоуправления (2-е кл.)</v>
      </c>
      <c r="E13" s="121"/>
      <c r="F13" s="119"/>
      <c r="G13" s="21" t="e">
        <f>IF(Сентябрь!$J$26&lt;&gt;0,Сентябрь!$J$26," ")</f>
        <v>#REF!</v>
      </c>
      <c r="H13" s="121"/>
      <c r="I13" s="119"/>
      <c r="J13" s="21" t="str">
        <f>IF(Сентябрь!$J$27&lt;&gt;0,Сентябрь!$J$27," ")</f>
        <v xml:space="preserve">День воинской славы России. День победы русской эскадры
под командованием Ф. Ф. Ушакова над турецкой эскадрой у мыса Тендра (1790)  </v>
      </c>
      <c r="K13" s="121"/>
      <c r="L13" s="119"/>
      <c r="M13" s="21" t="str">
        <f>IF(Сентябрь!$J$28&lt;&gt;0,Сентябрь!$J$28," ")</f>
        <v xml:space="preserve">  </v>
      </c>
      <c r="N13" s="121"/>
      <c r="O13" s="119"/>
      <c r="P13" s="21" t="str">
        <f>IF(Сентябрь!$J$29&lt;&gt;0,Сентябрь!$J$29," ")</f>
        <v xml:space="preserve">  1)КВД "На Севере - жить!"</v>
      </c>
      <c r="Q13" s="121"/>
      <c r="R13" s="119"/>
      <c r="S13" s="21" t="str">
        <f>IF(Сентябрь!$J$30&lt;&gt;0,Сентябрь!$J$30," ")</f>
        <v xml:space="preserve">  </v>
      </c>
      <c r="T13" s="121"/>
      <c r="U13" s="4" t="str">
        <f>IF(Сентябрь!$J$31&lt;&gt;0,Сентябрь!$J$31," ")</f>
        <v xml:space="preserve">  </v>
      </c>
    </row>
    <row r="14" spans="1:32" ht="19.5" customHeight="1" x14ac:dyDescent="0.25">
      <c r="A14" s="122">
        <v>4</v>
      </c>
      <c r="B14" s="123"/>
      <c r="C14" s="118" t="str">
        <f>IF(Сентябрь!$H$32&lt;&gt;0,Сентябрь!$H$32," ")</f>
        <v xml:space="preserve">Модули: Внеурочная деятельность Внешкольные мероприятия </v>
      </c>
      <c r="D14" s="20" t="str">
        <f>IF(Сентябрь!$A$32&lt;&gt;0,Сентябрь!$A$32," ")</f>
        <v>16 сентября</v>
      </c>
      <c r="E14" s="120" t="str">
        <f>IF(Сентябрь!$N$32&lt;&gt;0,Сентябрь!$N$32," ")</f>
        <v>Направления: Эстетическое Гражданское Духовно-нравственное</v>
      </c>
      <c r="F14" s="118" t="str">
        <f>IF(Сентябрь!$H$33&lt;&gt;0,Сентябрь!$H$33," ")</f>
        <v xml:space="preserve"> </v>
      </c>
      <c r="G14" s="20" t="str">
        <f>IF(Сентябрь!$A$33&lt;&gt;0,Сентябрь!$A$33," ")</f>
        <v>17 сентября</v>
      </c>
      <c r="H14" s="120" t="str">
        <f>IF(Сентябрь!$N$33&lt;&gt;0,Сентябрь!$N$33," ")</f>
        <v xml:space="preserve">Направления: Эстетическое Духовно-нравственное </v>
      </c>
      <c r="I14" s="118" t="str">
        <f>IF(Сентябрь!$H$34&lt;&gt;0,Сентябрь!$H$34," ")</f>
        <v xml:space="preserve"> </v>
      </c>
      <c r="J14" s="20" t="str">
        <f>IF(Сентябрь!$A$34&lt;&gt;0,Сентябрь!$A$34," ")</f>
        <v>18 сентября</v>
      </c>
      <c r="K14" s="120" t="str">
        <f>IF(Сентябрь!$N$34&lt;&gt;0,Сентябрь!$N$34," ")</f>
        <v xml:space="preserve"> </v>
      </c>
      <c r="L14" s="118" t="str">
        <f>IF(Сентябрь!$H$35&lt;&gt;0,Сентябрь!$H$35," ")</f>
        <v xml:space="preserve"> </v>
      </c>
      <c r="M14" s="20" t="str">
        <f>IF(Сентябрь!$A$35&lt;&gt;0,Сентябрь!$A$35," ")</f>
        <v>19 сентября</v>
      </c>
      <c r="N14" s="120" t="str">
        <f>IF(Сентябрь!$N$35&lt;&gt;0,Сентябрь!$N$35," ")</f>
        <v xml:space="preserve"> </v>
      </c>
      <c r="O14" s="118" t="str">
        <f>IF(Сентябрь!$H$36&lt;&gt;0,Сентябрь!$H$36," ")</f>
        <v xml:space="preserve">Модули: Внеурочная деятельность Взаимодействие с родителями </v>
      </c>
      <c r="P14" s="20" t="str">
        <f>IF(Сентябрь!$A$36&lt;&gt;0,Сентябрь!$A$36," ")</f>
        <v>20 сентября</v>
      </c>
      <c r="Q14" s="120" t="str">
        <f>IF(Сентябрь!$N$36&lt;&gt;0,Сентябрь!$N$36," ")</f>
        <v xml:space="preserve">Направления: Патриотическое  </v>
      </c>
      <c r="R14" s="118" t="str">
        <f>IF(Сентябрь!$H$37&lt;&gt;0,Сентябрь!$H$37," ")</f>
        <v xml:space="preserve"> </v>
      </c>
      <c r="S14" s="20" t="str">
        <f>IF(Сентябрь!$A$37&lt;&gt;0,Сентябрь!$A$37," ")</f>
        <v>21 сентября</v>
      </c>
      <c r="T14" s="120" t="str">
        <f>IF(Сентябрь!$N$37&lt;&gt;0,Сентябрь!$N$37," ")</f>
        <v xml:space="preserve"> </v>
      </c>
      <c r="U14" s="3" t="str">
        <f>IF(Сентябрь!$A$38&lt;&gt;0,Сентябрь!$A$38," ")</f>
        <v>22 сентября</v>
      </c>
    </row>
    <row r="15" spans="1:32" ht="121.5" customHeight="1" thickBot="1" x14ac:dyDescent="0.3">
      <c r="A15" s="114" t="str">
        <f>IF(Сентябрь!$C7&lt;&gt;0,Сентябрь!$C7," ")</f>
        <v xml:space="preserve"> </v>
      </c>
      <c r="B15" s="115"/>
      <c r="C15" s="119"/>
      <c r="D15" s="21" t="str">
        <f>IF(Сентябрь!$J$32&lt;&gt;0,Сентябрь!$J$32," ")</f>
        <v xml:space="preserve"> Подготовка ко Дню города (04.10.24) 1) КВД "РОВ" "Дорогами России"     Классы подготаваливают рисунки к конкурсу "Мурманск-город мой родной",  фотографии "Любимый уголок моего города"</v>
      </c>
      <c r="E15" s="121"/>
      <c r="F15" s="119"/>
      <c r="G15" s="21" t="str">
        <f>IF(Сентябрь!$J$33&lt;&gt;0,Сентябрь!$J$33," ")</f>
        <v xml:space="preserve"> Подготовка ко Дню учителя (04.10.24)  Классы подготовливают поздравления</v>
      </c>
      <c r="H15" s="121"/>
      <c r="I15" s="119"/>
      <c r="J15" s="21" t="str">
        <f>IF(Сентябрь!$J$34&lt;&gt;0,Сентябрь!$J$34," ")</f>
        <v xml:space="preserve">  </v>
      </c>
      <c r="K15" s="121"/>
      <c r="L15" s="119"/>
      <c r="M15" s="21" t="str">
        <f>IF(Сентябрь!$J$35&lt;&gt;0,Сентябрь!$J$35," ")</f>
        <v xml:space="preserve">  </v>
      </c>
      <c r="N15" s="121"/>
      <c r="O15" s="119"/>
      <c r="P15" s="21" t="str">
        <f>IF(Сентябрь!$J$36&lt;&gt;0,Сентябрь!$J$36," ")</f>
        <v xml:space="preserve"> Викторина о ПДД (волонтерский отряд) 5 кл. По графику. 1)КВД "На Севере - жить!"                   2) Родительские собрания</v>
      </c>
      <c r="Q15" s="121"/>
      <c r="R15" s="119"/>
      <c r="S15" s="21" t="str">
        <f>IF(Сентябрь!$J$37&lt;&gt;0,Сентябрь!$J$37," ")</f>
        <v xml:space="preserve">День победы русских полков во главе с великим князем Д. Донским
над монголо-татарскими войсками в Куликовской битве (1380)  </v>
      </c>
      <c r="T15" s="121"/>
      <c r="U15" s="4" t="str">
        <f>IF(Сентябрь!$J$38&lt;&gt;0,Сентябрь!$J$38," ")</f>
        <v xml:space="preserve">  </v>
      </c>
    </row>
    <row r="16" spans="1:32" ht="19.5" customHeight="1" x14ac:dyDescent="0.25">
      <c r="A16" s="122">
        <v>5</v>
      </c>
      <c r="B16" s="123"/>
      <c r="C16" s="118" t="str">
        <f>IF(Сентябрь!$H$39&lt;&gt;0,Сентябрь!$H$39," ")</f>
        <v xml:space="preserve">Модули: Профориентация Внеурочная деятельность </v>
      </c>
      <c r="D16" s="20" t="str">
        <f>IF(Сентябрь!$A$39&lt;&gt;0,Сентябрь!$A$39," ")</f>
        <v>23 сентября</v>
      </c>
      <c r="E16" s="120" t="str">
        <f>IF(Сентябрь!$N$39&lt;&gt;0,Сентябрь!$N$39," ")</f>
        <v>Направления: Духовно-нравственное Патриотическое Экологическое</v>
      </c>
      <c r="F16" s="118" t="str">
        <f>IF(Сентябрь!$H$40&lt;&gt;0,Сентябрь!$H$40," ")</f>
        <v xml:space="preserve"> </v>
      </c>
      <c r="G16" s="20" t="str">
        <f>IF(Сентябрь!$A$40&lt;&gt;0,Сентябрь!$A$40," ")</f>
        <v>24 сентября</v>
      </c>
      <c r="H16" s="120" t="str">
        <f>IF(Сентябрь!$N$40&lt;&gt;0,Сентябрь!$N$40," ")</f>
        <v xml:space="preserve"> </v>
      </c>
      <c r="I16" s="118" t="str">
        <f>IF(Сентябрь!$H$41&lt;&gt;0,Сентябрь!$H$41," ")</f>
        <v xml:space="preserve"> </v>
      </c>
      <c r="J16" s="20" t="str">
        <f>IF(Сентябрь!$A$41&lt;&gt;0,Сентябрь!$A$41," ")</f>
        <v>25 сентября</v>
      </c>
      <c r="K16" s="120" t="str">
        <f>IF(Сентябрь!$N$41&lt;&gt;0,Сентябрь!$N$41," ")</f>
        <v xml:space="preserve"> </v>
      </c>
      <c r="L16" s="118" t="str">
        <f>IF(Сентябрь!$H$42&lt;&gt;0,Сентябрь!$H$42," ")</f>
        <v xml:space="preserve"> </v>
      </c>
      <c r="M16" s="20" t="str">
        <f>IF(Сентябрь!$A$42&lt;&gt;0,Сентябрь!$A$42," ")</f>
        <v>26 сентября</v>
      </c>
      <c r="N16" s="120" t="str">
        <f>IF(Сентябрь!$N$42&lt;&gt;0,Сентябрь!$N$42," ")</f>
        <v xml:space="preserve"> </v>
      </c>
      <c r="O16" s="118" t="str">
        <f>IF(Сентябрь!$H$43&lt;&gt;0,Сентябрь!$H$43," ")</f>
        <v xml:space="preserve"> </v>
      </c>
      <c r="P16" s="20" t="str">
        <f>IF(Сентябрь!$A$43&lt;&gt;0,Сентябрь!$A$43," ")</f>
        <v>27 сентября</v>
      </c>
      <c r="Q16" s="120" t="str">
        <f>IF(Сентябрь!$N$43&lt;&gt;0,Сентябрь!$N$43," ")</f>
        <v xml:space="preserve">Направления: Патриотическое Гражданское </v>
      </c>
      <c r="R16" s="118" t="str">
        <f>IF(Сентябрь!$H$44&lt;&gt;0,Сентябрь!$H$44," ")</f>
        <v xml:space="preserve"> </v>
      </c>
      <c r="S16" s="20" t="str">
        <f>IF(Сентябрь!$A$44&lt;&gt;0,Сентябрь!$A$44," ")</f>
        <v>28 сентября</v>
      </c>
      <c r="T16" s="120" t="str">
        <f>IF(Сентябрь!$N$44&lt;&gt;0,Сентябрь!$N$44," ")</f>
        <v xml:space="preserve"> </v>
      </c>
      <c r="U16" s="3" t="str">
        <f>IF(Сентябрь!$A$45&lt;&gt;0,Сентябрь!$A$45," ")</f>
        <v>29 сентября</v>
      </c>
    </row>
    <row r="17" spans="1:21" ht="121.5" customHeight="1" thickBot="1" x14ac:dyDescent="0.3">
      <c r="A17" s="114" t="str">
        <f>IF(Сентябрь!$C8&lt;&gt;0,Сентябрь!$C8," ")</f>
        <v xml:space="preserve"> </v>
      </c>
      <c r="B17" s="115"/>
      <c r="C17" s="119"/>
      <c r="D17" s="21" t="str">
        <f>IF(Сентябрь!$J$39&lt;&gt;0,Сентябрь!$J$39," ")</f>
        <v xml:space="preserve">Городской эколого-познавательный практикум  «Знатоки северной природы»  1) КВД "РОВ" "Путь зерна"    </v>
      </c>
      <c r="E17" s="121"/>
      <c r="F17" s="119"/>
      <c r="G17" s="21" t="str">
        <f>IF(Сентябрь!$J$40&lt;&gt;0,Сентябрь!$J$40," ")</f>
        <v xml:space="preserve">  </v>
      </c>
      <c r="H17" s="121"/>
      <c r="I17" s="119"/>
      <c r="J17" s="21" t="str">
        <f>IF(Сентябрь!$J$41&lt;&gt;0,Сентябрь!$J$41," ")</f>
        <v xml:space="preserve">  </v>
      </c>
      <c r="K17" s="121"/>
      <c r="L17" s="119"/>
      <c r="M17" s="21" t="str">
        <f>IF(Сентябрь!$J$42&lt;&gt;0,Сентябрь!$J$42," ")</f>
        <v xml:space="preserve">175 лет со дня рождения российского
учёного-физиолога И. П. Павлова (1849–1936)  </v>
      </c>
      <c r="N17" s="121"/>
      <c r="O17" s="119"/>
      <c r="P17" s="21" t="str">
        <f>IF(Сентябрь!$J$43&lt;&gt;0,Сентябрь!$J$43," ")</f>
        <v>Международный день туризма  КВД "На Севере - жить!"</v>
      </c>
      <c r="Q17" s="121"/>
      <c r="R17" s="119"/>
      <c r="S17" s="21" t="str">
        <f>IF(Сентябрь!$J$44&lt;&gt;0,Сентябрь!$J$44," ")</f>
        <v xml:space="preserve">105 лет со дня рождения педагога В. А. Сухомлинского (1918–1970)   </v>
      </c>
      <c r="T17" s="121"/>
      <c r="U17" s="4" t="str">
        <f>IF(Сентябрь!$J$45&lt;&gt;0,Сентябрь!$J$45," ")</f>
        <v xml:space="preserve">120 лет со дня рождения российского писателя Н. А. Островского (1904–1936)  </v>
      </c>
    </row>
    <row r="18" spans="1:21" ht="18" customHeight="1" thickBot="1" x14ac:dyDescent="0.3">
      <c r="A18" s="116">
        <v>6</v>
      </c>
      <c r="B18" s="117"/>
      <c r="C18" s="118" t="str">
        <f>IF(Сентябрь!$H$46&lt;&gt;0,Сентябрь!$H$46," ")</f>
        <v xml:space="preserve"> </v>
      </c>
      <c r="D18" s="20" t="str">
        <f>IF(Сентябрь!$A$46&lt;&gt;0,Сентябрь!$A$46," ")</f>
        <v>30 сентября</v>
      </c>
      <c r="E18" s="120" t="str">
        <f>IF(Сентябрь!$N$46&lt;&gt;0,Сентябрь!$N$46," ")</f>
        <v>Направления: Гражданское Эстетическое Экологическое</v>
      </c>
      <c r="F18" s="118" t="str">
        <f>IF(Сентябрь!$H$47&lt;&gt;0,Сентябрь!$H$47," ")</f>
        <v xml:space="preserve"> </v>
      </c>
      <c r="G18" s="20" t="str">
        <f>IF(Сентябрь!$A$47&lt;&gt;0,Сентябрь!$A$47," ")</f>
        <v xml:space="preserve"> </v>
      </c>
      <c r="H18" s="120" t="str">
        <f>IF(Сентябрь!$N$47&lt;&gt;0,Сентябрь!$N$47," ")</f>
        <v xml:space="preserve"> </v>
      </c>
      <c r="I18" s="118" t="str">
        <f>IF(Сентябрь!$H$48&lt;&gt;0,Сентябрь!$H$48," ")</f>
        <v xml:space="preserve"> </v>
      </c>
      <c r="J18" s="20" t="str">
        <f>IF(Сентябрь!$A$48&lt;&gt;0,Сентябрь!$A$48," ")</f>
        <v xml:space="preserve"> </v>
      </c>
      <c r="K18" s="120" t="str">
        <f>IF(Сентябрь!$N$48&lt;&gt;0,Сентябрь!$N$48," ")</f>
        <v xml:space="preserve"> </v>
      </c>
      <c r="L18" s="118" t="str">
        <f>IF(Сентябрь!$H$49&lt;&gt;0,Сентябрь!$H$49," ")</f>
        <v xml:space="preserve"> </v>
      </c>
      <c r="M18" s="20" t="str">
        <f>IF(Сентябрь!$A$49&lt;&gt;0,Сентябрь!$A$49," ")</f>
        <v xml:space="preserve"> </v>
      </c>
      <c r="N18" s="120" t="str">
        <f>IF(Сентябрь!$N$49&lt;&gt;0,Сентябрь!$N$49," ")</f>
        <v xml:space="preserve"> </v>
      </c>
      <c r="O18" s="118" t="str">
        <f>IF(Сентябрь!$H$50&lt;&gt;0,Сентябрь!$H$50," ")</f>
        <v xml:space="preserve"> </v>
      </c>
      <c r="P18" s="20" t="str">
        <f>IF(Сентябрь!$A$50&lt;&gt;0,Сентябрь!$A$50," ")</f>
        <v xml:space="preserve"> </v>
      </c>
      <c r="Q18" s="120" t="str">
        <f>IF(Сентябрь!$N$50&lt;&gt;0,Сентябрь!$N$50," ")</f>
        <v xml:space="preserve"> </v>
      </c>
      <c r="R18" s="118" t="str">
        <f>IF(Сентябрь!$H$51&lt;&gt;0,Сентябрь!$H$51," ")</f>
        <v xml:space="preserve"> </v>
      </c>
      <c r="S18" s="20" t="str">
        <f>IF(Сентябрь!$A$51&lt;&gt;0,Сентябрь!$A$51," ")</f>
        <v xml:space="preserve"> </v>
      </c>
      <c r="T18" s="120" t="str">
        <f>IF(Сентябрь!$N$51&lt;&gt;0,Сентябрь!$N$51," ")</f>
        <v xml:space="preserve"> </v>
      </c>
      <c r="U18" s="3" t="str">
        <f>IF(Сентябрь!$A$52&lt;&gt;0,Сентябрь!$A$52," ")</f>
        <v xml:space="preserve"> </v>
      </c>
    </row>
    <row r="19" spans="1:21" ht="92.25" customHeight="1" thickBot="1" x14ac:dyDescent="0.3">
      <c r="A19" s="114" t="str">
        <f>IF(Сентябрь!$C9&lt;&gt;0,Сентябрь!$C9," ")</f>
        <v xml:space="preserve"> </v>
      </c>
      <c r="B19" s="115"/>
      <c r="C19" s="119"/>
      <c r="D19" s="21" t="str">
        <f>IF(Сентябрь!$J$46&lt;&gt;0,Сентябрь!$J$46," ")</f>
        <v xml:space="preserve">1)День Интернета                         2)ХХIV городской конкурс детского рисунка "Я люблю мой город"               3)Всероссийский фестиваль энергосбережения и экологии  #Вместе Ярче.  1) КВД "РОВ" "День учителя"    </v>
      </c>
      <c r="E19" s="121"/>
      <c r="F19" s="119"/>
      <c r="G19" s="21" t="str">
        <f>IF(Сентябрь!$J$47&lt;&gt;0,Сентябрь!$J$47," ")</f>
        <v xml:space="preserve">  </v>
      </c>
      <c r="H19" s="121"/>
      <c r="I19" s="119"/>
      <c r="J19" s="21" t="str">
        <f>IF(Сентябрь!$J$48&lt;&gt;0,Сентябрь!$J$48," ")</f>
        <v xml:space="preserve">  </v>
      </c>
      <c r="K19" s="121"/>
      <c r="L19" s="119"/>
      <c r="M19" s="21" t="str">
        <f>IF(Сентябрь!$J$49&lt;&gt;0,Сентябрь!$J$49," ")</f>
        <v xml:space="preserve">  </v>
      </c>
      <c r="N19" s="121"/>
      <c r="O19" s="119"/>
      <c r="P19" s="21" t="str">
        <f>IF(Сентябрь!$J$50&lt;&gt;0,Сентябрь!$J$50," ")</f>
        <v xml:space="preserve">  </v>
      </c>
      <c r="Q19" s="121"/>
      <c r="R19" s="119"/>
      <c r="S19" s="21" t="str">
        <f>IF(Сентябрь!$J$51&lt;&gt;0,Сентябрь!$J$51," ")</f>
        <v xml:space="preserve"> </v>
      </c>
      <c r="T19" s="121"/>
      <c r="U19" s="4" t="str">
        <f>IF(Сентябрь!$J$52&lt;&gt;0,Сентябрь!$J$52," ")</f>
        <v xml:space="preserve"> </v>
      </c>
    </row>
    <row r="21" spans="1:21" ht="33" customHeight="1" x14ac:dyDescent="0.25">
      <c r="A21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21" s="126"/>
      <c r="C21" s="126"/>
      <c r="D21" s="126"/>
      <c r="E21" s="126"/>
      <c r="F21" s="126"/>
      <c r="G21" s="126"/>
      <c r="H21" s="126"/>
      <c r="I21" s="126"/>
      <c r="J21" s="126"/>
      <c r="K21" s="126"/>
      <c r="L21" s="126"/>
      <c r="M21" s="126"/>
      <c r="N21" s="126"/>
      <c r="O21" s="126"/>
      <c r="P21" s="126"/>
      <c r="Q21" s="126"/>
      <c r="R21" s="126"/>
      <c r="S21" s="126"/>
      <c r="T21" s="126"/>
      <c r="U21" s="126"/>
    </row>
    <row r="22" spans="1:21" ht="39.75" customHeight="1" x14ac:dyDescent="0.25">
      <c r="A22" s="124" t="str">
        <f>'Основные сведения'!$B$5</f>
        <v>План-сетка воспитательной работы на 2024-2025 учебный год</v>
      </c>
      <c r="B22" s="124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4"/>
    </row>
    <row r="23" spans="1:21" ht="18.75" customHeight="1" x14ac:dyDescent="0.25">
      <c r="A23" s="125" t="str">
        <f>CONCATENATE("в ",'Основные сведения'!B4," классе")</f>
        <v>в 7а классе</v>
      </c>
      <c r="B23" s="125"/>
      <c r="C23" s="125"/>
      <c r="D23" s="125"/>
      <c r="E23" s="125"/>
      <c r="F23" s="125"/>
      <c r="G23" s="125"/>
      <c r="H23" s="125"/>
      <c r="I23" s="125"/>
      <c r="J23" s="125"/>
      <c r="K23" s="125"/>
      <c r="L23" s="125"/>
      <c r="M23" s="125"/>
      <c r="N23" s="125"/>
      <c r="O23" s="125"/>
      <c r="P23" s="125"/>
      <c r="Q23" s="125"/>
      <c r="R23" s="125"/>
      <c r="S23" s="125"/>
      <c r="T23" s="125"/>
      <c r="U23" s="125"/>
    </row>
    <row r="24" spans="1:21" ht="17.45" customHeight="1" x14ac:dyDescent="0.25">
      <c r="A24" s="125" t="str">
        <f>Октябрь!A1</f>
        <v>Октябрь</v>
      </c>
      <c r="B24" s="125"/>
      <c r="C24" s="125"/>
      <c r="D24" s="125"/>
      <c r="E24" s="125"/>
      <c r="F24" s="125"/>
      <c r="G24" s="125"/>
      <c r="H24" s="125"/>
      <c r="I24" s="125"/>
      <c r="J24" s="125"/>
      <c r="K24" s="125"/>
      <c r="L24" s="125"/>
      <c r="M24" s="125"/>
      <c r="N24" s="125"/>
      <c r="O24" s="125"/>
      <c r="P24" s="125"/>
      <c r="Q24" s="125"/>
      <c r="R24" s="125"/>
      <c r="S24" s="125"/>
      <c r="T24" s="125"/>
      <c r="U24" s="125"/>
    </row>
    <row r="25" spans="1:21" ht="31.5" customHeight="1" thickBot="1" x14ac:dyDescent="0.3">
      <c r="A25" s="125" t="str">
        <f>IF(Октябрь!$C3&lt;&gt;0,Октябрь!$C3," ")</f>
        <v xml:space="preserve"> </v>
      </c>
      <c r="B25" s="125"/>
      <c r="C25" s="125"/>
      <c r="D25" s="125"/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5"/>
      <c r="P25" s="125"/>
      <c r="Q25" s="125"/>
      <c r="R25" s="125"/>
      <c r="S25" s="125"/>
      <c r="T25" s="125"/>
      <c r="U25" s="125"/>
    </row>
    <row r="26" spans="1:21" ht="36.75" customHeight="1" thickBot="1" x14ac:dyDescent="0.3">
      <c r="A26" s="116" t="s">
        <v>335</v>
      </c>
      <c r="B26" s="117"/>
      <c r="C26" s="127" t="s">
        <v>12</v>
      </c>
      <c r="D26" s="128"/>
      <c r="E26" s="129"/>
      <c r="F26" s="127" t="s">
        <v>13</v>
      </c>
      <c r="G26" s="128"/>
      <c r="H26" s="129"/>
      <c r="I26" s="127" t="s">
        <v>14</v>
      </c>
      <c r="J26" s="128"/>
      <c r="K26" s="129"/>
      <c r="L26" s="127" t="s">
        <v>15</v>
      </c>
      <c r="M26" s="128"/>
      <c r="N26" s="129"/>
      <c r="O26" s="127" t="s">
        <v>16</v>
      </c>
      <c r="P26" s="128"/>
      <c r="Q26" s="129"/>
      <c r="R26" s="127" t="s">
        <v>17</v>
      </c>
      <c r="S26" s="128"/>
      <c r="T26" s="129"/>
      <c r="U26" s="2" t="s">
        <v>18</v>
      </c>
    </row>
    <row r="27" spans="1:21" ht="18" customHeight="1" x14ac:dyDescent="0.25">
      <c r="A27" s="122">
        <v>1</v>
      </c>
      <c r="B27" s="123"/>
      <c r="C27" s="118" t="str">
        <f>IF(Октябрь!$H$11&lt;&gt;0,Октябрь!$H$11," ")</f>
        <v xml:space="preserve"> </v>
      </c>
      <c r="D27" s="20" t="str">
        <f>IF(Октябрь!$A$11&lt;&gt;0,Октябрь!$A$11," ")</f>
        <v xml:space="preserve"> </v>
      </c>
      <c r="E27" s="120" t="str">
        <f>IF(Октябрь!$N$11&lt;&gt;0,Октябрь!$N$11," ")</f>
        <v xml:space="preserve"> </v>
      </c>
      <c r="F27" s="118" t="str">
        <f>IF(Октябрь!$H$12&lt;&gt;0,Октябрь!$H$12," ")</f>
        <v xml:space="preserve"> </v>
      </c>
      <c r="G27" s="20" t="str">
        <f>IF(Октябрь!$A$12&lt;&gt;0,Октябрь!$A$12," ")</f>
        <v>1 октября</v>
      </c>
      <c r="H27" s="120" t="str">
        <f>IF(Октябрь!$N$12&lt;&gt;0,Октябрь!$N$12," ")</f>
        <v xml:space="preserve"> </v>
      </c>
      <c r="I27" s="118" t="str">
        <f>IF(Октябрь!$H$13&lt;&gt;0,Октябрь!$H$13," ")</f>
        <v xml:space="preserve"> </v>
      </c>
      <c r="J27" s="20" t="str">
        <f>IF(Октябрь!$A$13&lt;&gt;0,Октябрь!$A$13," ")</f>
        <v>2 октября</v>
      </c>
      <c r="K27" s="120" t="str">
        <f>IF(Октябрь!$N$13&lt;&gt;0,Октябрь!$N$13," ")</f>
        <v xml:space="preserve"> </v>
      </c>
      <c r="L27" s="118" t="str">
        <f>IF(Октябрь!$H$14&lt;&gt;0,Октябрь!$H$14," ")</f>
        <v xml:space="preserve">Модули: Основные школьные дела Организация предметно-пространственной среды </v>
      </c>
      <c r="M27" s="20" t="str">
        <f>IF(Октябрь!$A$14&lt;&gt;0,Октябрь!$A$14," ")</f>
        <v>3 октября</v>
      </c>
      <c r="N27" s="120" t="str">
        <f>IF(Октябрь!$N$14&lt;&gt;0,Октябрь!$N$14," ")</f>
        <v>Направления: Патриотическое Эстетическое Гражданское</v>
      </c>
      <c r="O27" s="118" t="str">
        <f>IF(Октябрь!$H$15&lt;&gt;0,Октябрь!$H$15," ")</f>
        <v xml:space="preserve">Модули: Основные школьные дела Внеурочная деятельность </v>
      </c>
      <c r="P27" s="20" t="str">
        <f>IF(Октябрь!$A$15&lt;&gt;0,Октябрь!$A$15," ")</f>
        <v>4 октября</v>
      </c>
      <c r="Q27" s="120" t="str">
        <f>IF(Октябрь!$N$15&lt;&gt;0,Октябрь!$N$15," ")</f>
        <v xml:space="preserve">Направления: Эстетическое Патриотическое </v>
      </c>
      <c r="R27" s="118" t="str">
        <f>IF(Октябрь!$H$16&lt;&gt;0,Октябрь!$H$16," ")</f>
        <v xml:space="preserve"> </v>
      </c>
      <c r="S27" s="20" t="str">
        <f>IF(Октябрь!$A$16&lt;&gt;0,Октябрь!$A$16," ")</f>
        <v>5 октября</v>
      </c>
      <c r="T27" s="120" t="str">
        <f>IF(Октябрь!$N$16&lt;&gt;0,Октябрь!$N$16," ")</f>
        <v xml:space="preserve"> </v>
      </c>
      <c r="U27" s="3" t="str">
        <f>IF(Октябрь!$A$17&lt;&gt;0,Октябрь!$A$17," ")</f>
        <v>6 октября</v>
      </c>
    </row>
    <row r="28" spans="1:21" ht="102" customHeight="1" thickBot="1" x14ac:dyDescent="0.3">
      <c r="A28" s="114" t="str">
        <f>IF(Октябрь!$C4&lt;&gt;0,Октябрь!$C4," ")</f>
        <v>Городской месячник по профилактике детского травматизма</v>
      </c>
      <c r="B28" s="115"/>
      <c r="C28" s="119"/>
      <c r="D28" s="21" t="str">
        <f>IF(Октябрь!$J$11&lt;&gt;0,Октябрь!$J$11," ")</f>
        <v xml:space="preserve">  </v>
      </c>
      <c r="E28" s="121"/>
      <c r="F28" s="119"/>
      <c r="G28" s="21" t="str">
        <f>IF(Октябрь!$J$12&lt;&gt;0,Октябрь!$J$12," ")</f>
        <v xml:space="preserve">Международный день пожилых людей
Международный день музыки
День Сухопутных войск Пропагандистская акция "Заполярный светлячок" (театр. студия) 1-2 кл. По графику. </v>
      </c>
      <c r="H28" s="121"/>
      <c r="I28" s="119"/>
      <c r="J28" s="21" t="str">
        <f>IF(Октябрь!$J$13&lt;&gt;0,Октябрь!$J$13," ")</f>
        <v xml:space="preserve">  </v>
      </c>
      <c r="K28" s="121"/>
      <c r="L28" s="119"/>
      <c r="M28" s="21" t="str">
        <f>IF(Октябрь!$J$14&lt;&gt;0,Октябрь!$J$14," ")</f>
        <v xml:space="preserve">200 лет со дня рождения русского поэта И. С. Никитина (1824–1861) Выставка фотографий "Любимый уголок моего города", конкурс рисунков "Мурманск-город мой родной" </v>
      </c>
      <c r="N28" s="121"/>
      <c r="O28" s="119"/>
      <c r="P28" s="68" t="str">
        <f>IF(Октябрь!$J$15&lt;&gt;0,Октябрь!$J$15," ")</f>
        <v>День начала космической эры человечества.
Запуск в СССР первого в мире искусственного спутника Земли (1957)
Всемирный день животных
День Космических войск Концерт, посвященный Дню учителя  1) КВД "На Севере - жить!"</v>
      </c>
      <c r="Q28" s="121"/>
      <c r="R28" s="119"/>
      <c r="S28" s="21" t="str">
        <f>IF(Октябрь!$J$16&lt;&gt;0,Октябрь!$J$16," ")</f>
        <v xml:space="preserve">  </v>
      </c>
      <c r="T28" s="121"/>
      <c r="U28" s="4" t="str">
        <f>IF(Октябрь!$J$17&lt;&gt;0,Октябрь!$J$17," ")</f>
        <v xml:space="preserve">  </v>
      </c>
    </row>
    <row r="29" spans="1:21" ht="18" customHeight="1" x14ac:dyDescent="0.25">
      <c r="A29" s="122">
        <v>2</v>
      </c>
      <c r="B29" s="123"/>
      <c r="C29" s="118" t="str">
        <f>IF(Октябрь!$H$18&lt;&gt;0,Октябрь!$H$18," ")</f>
        <v xml:space="preserve">Модули: Внеурочная деятельность Профилактика и безопасность </v>
      </c>
      <c r="D29" s="20" t="str">
        <f>IF(Октябрь!$A$18&lt;&gt;0,Октябрь!$A$18," ")</f>
        <v>7 октября</v>
      </c>
      <c r="E29" s="120" t="str">
        <f>IF(Октябрь!$N$18&lt;&gt;0,Октябрь!$N$18," ")</f>
        <v xml:space="preserve">Направления: Гражданское Эстетическое </v>
      </c>
      <c r="F29" s="118" t="str">
        <f>IF(Октябрь!$H$19&lt;&gt;0,Октябрь!$H$19," ")</f>
        <v xml:space="preserve"> </v>
      </c>
      <c r="G29" s="20" t="str">
        <f>IF(Октябрь!$A$19&lt;&gt;0,Октябрь!$A$19," ")</f>
        <v>8 октября</v>
      </c>
      <c r="H29" s="120" t="str">
        <f>IF(Октябрь!$N$19&lt;&gt;0,Октябрь!$N$19," ")</f>
        <v xml:space="preserve"> </v>
      </c>
      <c r="I29" s="118" t="str">
        <f>IF(Октябрь!$H$20&lt;&gt;0,Октябрь!$H$20," ")</f>
        <v xml:space="preserve"> </v>
      </c>
      <c r="J29" s="20" t="str">
        <f>IF(Октябрь!$A$20&lt;&gt;0,Октябрь!$A$20," ")</f>
        <v>9 октября</v>
      </c>
      <c r="K29" s="120" t="str">
        <f>IF(Октябрь!$N$20&lt;&gt;0,Октябрь!$N$20," ")</f>
        <v xml:space="preserve"> </v>
      </c>
      <c r="L29" s="118" t="str">
        <f>IF(Октябрь!$H$21&lt;&gt;0,Октябрь!$H$21," ")</f>
        <v xml:space="preserve"> </v>
      </c>
      <c r="M29" s="20" t="str">
        <f>IF(Октябрь!$A$21&lt;&gt;0,Октябрь!$A$21," ")</f>
        <v>10 октября</v>
      </c>
      <c r="N29" s="120" t="str">
        <f>IF(Октябрь!$N$21&lt;&gt;0,Октябрь!$N$21," ")</f>
        <v xml:space="preserve"> </v>
      </c>
      <c r="O29" s="118" t="str">
        <f>IF(Октябрь!$H$22&lt;&gt;0,Октябрь!$H$22," ")</f>
        <v xml:space="preserve"> </v>
      </c>
      <c r="P29" s="20" t="str">
        <f>IF(Октябрь!$A$22&lt;&gt;0,Октябрь!$A$22," ")</f>
        <v>11 октября</v>
      </c>
      <c r="Q29" s="120" t="str">
        <f>IF(Октябрь!$N$22&lt;&gt;0,Октябрь!$N$22," ")</f>
        <v xml:space="preserve">Направления: Патриотическое  </v>
      </c>
      <c r="R29" s="118" t="str">
        <f>IF(Октябрь!$H$23&lt;&gt;0,Октябрь!$H$23," ")</f>
        <v xml:space="preserve"> </v>
      </c>
      <c r="S29" s="20" t="str">
        <f>IF(Октябрь!$A$23&lt;&gt;0,Октябрь!$A$23," ")</f>
        <v>12 октября</v>
      </c>
      <c r="T29" s="120" t="str">
        <f>IF(Октябрь!$N$23&lt;&gt;0,Октябрь!$N$23," ")</f>
        <v xml:space="preserve"> </v>
      </c>
      <c r="U29" s="3" t="str">
        <f>IF(Октябрь!$A$24&lt;&gt;0,Октябрь!$A$24," ")</f>
        <v>13 октября</v>
      </c>
    </row>
    <row r="30" spans="1:21" ht="102" customHeight="1" thickBot="1" x14ac:dyDescent="0.3">
      <c r="A30" s="114" t="str">
        <f>IF(Октябрь!$C5&lt;&gt;0,Октябрь!$C5," ")</f>
        <v>Городской месячник по профилактике детского травматизма. Городская акция "Заполярный светлячок"</v>
      </c>
      <c r="B30" s="115"/>
      <c r="C30" s="119"/>
      <c r="D30" s="21" t="e">
        <f>IF(Октябрь!$J$18&lt;&gt;0,Октябрь!$J$18," ")</f>
        <v>#REF!</v>
      </c>
      <c r="E30" s="121"/>
      <c r="F30" s="119"/>
      <c r="G30" s="21" t="str">
        <f>IF(Октябрь!$J$19&lt;&gt;0,Октябрь!$J$19," ")</f>
        <v xml:space="preserve">  </v>
      </c>
      <c r="H30" s="121"/>
      <c r="I30" s="119"/>
      <c r="J30" s="69" t="str">
        <f>IF(Октябрь!$J$20&lt;&gt;0,Октябрь!$J$20," ")</f>
        <v xml:space="preserve">День воинской славы России. День разгрома советскими войсками
немецко-фашистских войск в битве за Кавказ (1943)
Всероссийский день чтения
150 лет со дня рождения русского художника Н. К. Рериха (1874–1947)  </v>
      </c>
      <c r="K30" s="121"/>
      <c r="L30" s="119"/>
      <c r="M30" s="21" t="str">
        <f>IF(Октябрь!$J$21&lt;&gt;0,Октябрь!$J$21," ")</f>
        <v xml:space="preserve">  </v>
      </c>
      <c r="N30" s="121"/>
      <c r="O30" s="119"/>
      <c r="P30" s="21" t="str">
        <f>IF(Октябрь!$J$22&lt;&gt;0,Октябрь!$J$22," ")</f>
        <v xml:space="preserve">  1) КВД "На Севере - жить!"</v>
      </c>
      <c r="Q30" s="121"/>
      <c r="R30" s="119"/>
      <c r="S30" s="21" t="str">
        <f>IF(Октябрь!$J$23&lt;&gt;0,Октябрь!$J$23," ")</f>
        <v xml:space="preserve">  </v>
      </c>
      <c r="T30" s="121"/>
      <c r="U30" s="4" t="str">
        <f>IF(Октябрь!$J$24&lt;&gt;0,Октябрь!$J$24," ")</f>
        <v xml:space="preserve">  </v>
      </c>
    </row>
    <row r="31" spans="1:21" ht="18" customHeight="1" x14ac:dyDescent="0.25">
      <c r="A31" s="122">
        <v>3</v>
      </c>
      <c r="B31" s="123"/>
      <c r="C31" s="118" t="str">
        <f>IF(Октябрь!$H$25&lt;&gt;0,Октябрь!$H$25," ")</f>
        <v xml:space="preserve">Модули: Внеурочная деятельность Профилактика и безопасность </v>
      </c>
      <c r="D31" s="20" t="str">
        <f>IF(Октябрь!$A$25&lt;&gt;0,Октябрь!$A$25," ")</f>
        <v>14 октября</v>
      </c>
      <c r="E31" s="120" t="str">
        <f>IF(Октябрь!$N$25&lt;&gt;0,Октябрь!$N$25," ")</f>
        <v xml:space="preserve">Направления: Гражданское  </v>
      </c>
      <c r="F31" s="118" t="str">
        <f>IF(Октябрь!$H$26&lt;&gt;0,Октябрь!$H$26," ")</f>
        <v xml:space="preserve"> </v>
      </c>
      <c r="G31" s="20" t="str">
        <f>IF(Октябрь!$A$26&lt;&gt;0,Октябрь!$A$26," ")</f>
        <v>15 октября</v>
      </c>
      <c r="H31" s="120" t="str">
        <f>IF(Октябрь!$N$26&lt;&gt;0,Октябрь!$N$26," ")</f>
        <v xml:space="preserve"> </v>
      </c>
      <c r="I31" s="118" t="str">
        <f>IF(Октябрь!$H$27&lt;&gt;0,Октябрь!$H$27," ")</f>
        <v xml:space="preserve"> </v>
      </c>
      <c r="J31" s="20" t="str">
        <f>IF(Октябрь!$A$27&lt;&gt;0,Октябрь!$A$27," ")</f>
        <v>16 октября</v>
      </c>
      <c r="K31" s="120" t="str">
        <f>IF(Октябрь!$N$27&lt;&gt;0,Октябрь!$N$27," ")</f>
        <v xml:space="preserve"> </v>
      </c>
      <c r="L31" s="118" t="str">
        <f>IF(Октябрь!$H$28&lt;&gt;0,Октябрь!$H$28," ")</f>
        <v xml:space="preserve"> </v>
      </c>
      <c r="M31" s="20" t="str">
        <f>IF(Октябрь!$A$28&lt;&gt;0,Октябрь!$A$28," ")</f>
        <v>17 октября</v>
      </c>
      <c r="N31" s="120" t="str">
        <f>IF(Октябрь!$N$28&lt;&gt;0,Октябрь!$N$28," ")</f>
        <v xml:space="preserve"> </v>
      </c>
      <c r="O31" s="118" t="str">
        <f>IF(Октябрь!$H$29&lt;&gt;0,Октябрь!$H$29," ")</f>
        <v xml:space="preserve"> </v>
      </c>
      <c r="P31" s="20" t="str">
        <f>IF(Октябрь!$A$29&lt;&gt;0,Октябрь!$A$29," ")</f>
        <v>18 октября</v>
      </c>
      <c r="Q31" s="120" t="str">
        <f>IF(Октябрь!$N$29&lt;&gt;0,Октябрь!$N$29," ")</f>
        <v xml:space="preserve">Направления: Патриотическое  </v>
      </c>
      <c r="R31" s="118" t="str">
        <f>IF(Октябрь!$H$30&lt;&gt;0,Октябрь!$H$30," ")</f>
        <v xml:space="preserve"> </v>
      </c>
      <c r="S31" s="20" t="str">
        <f>IF(Октябрь!$A$30&lt;&gt;0,Октябрь!$A$30," ")</f>
        <v>19 октября</v>
      </c>
      <c r="T31" s="120" t="str">
        <f>IF(Октябрь!$N$30&lt;&gt;0,Октябрь!$N$30," ")</f>
        <v xml:space="preserve"> </v>
      </c>
      <c r="U31" s="3" t="str">
        <f>IF(Октябрь!$A$31&lt;&gt;0,Октябрь!$A$31," ")</f>
        <v>20 октября</v>
      </c>
    </row>
    <row r="32" spans="1:21" ht="102" customHeight="1" thickBot="1" x14ac:dyDescent="0.3">
      <c r="A32" s="114" t="str">
        <f>IF(Октябрь!$C6&lt;&gt;0,Октябрь!$C6," ")</f>
        <v>Неделя профилактики "Высокая отвественность перед законом"</v>
      </c>
      <c r="B32" s="115"/>
      <c r="C32" s="119"/>
      <c r="D32" s="21" t="str">
        <f>IF(Октябрь!$J$25&lt;&gt;0,Октябрь!$J$25," ")</f>
        <v xml:space="preserve">  1) КВД "РОВ"                                              2) Беседы о правилах безопасного поведения  (Инструкции № 20)         3) Кл. час «Безопасная дорога» (1-2 кл.)</v>
      </c>
      <c r="E32" s="121"/>
      <c r="F32" s="119"/>
      <c r="G32" s="21" t="str">
        <f>IF(Октябрь!$J$26&lt;&gt;0,Октябрь!$J$26," ")</f>
        <v xml:space="preserve">210 лет со дня рождения великого русского поэта и прозаика М. Ю. Лермонтова (1814–1841)  </v>
      </c>
      <c r="H32" s="121"/>
      <c r="I32" s="119"/>
      <c r="J32" s="21" t="str">
        <f>IF(Октябрь!$J$27&lt;&gt;0,Октябрь!$J$27," ")</f>
        <v xml:space="preserve">  </v>
      </c>
      <c r="K32" s="121"/>
      <c r="L32" s="119"/>
      <c r="M32" s="21" t="str">
        <f>IF(Октябрь!$J$28&lt;&gt;0,Октябрь!$J$28," ")</f>
        <v xml:space="preserve">  </v>
      </c>
      <c r="N32" s="121"/>
      <c r="O32" s="119"/>
      <c r="P32" s="21" t="str">
        <f>IF(Октябрь!$J$29&lt;&gt;0,Октябрь!$J$29," ")</f>
        <v xml:space="preserve">  1) КВД "На Севере - жить!"</v>
      </c>
      <c r="Q32" s="121"/>
      <c r="R32" s="119"/>
      <c r="S32" s="21" t="str">
        <f>IF(Октябрь!$J$30&lt;&gt;0,Октябрь!$J$30," ")</f>
        <v xml:space="preserve">  </v>
      </c>
      <c r="T32" s="121"/>
      <c r="U32" s="4" t="str">
        <f>IF(Октябрь!$J$31&lt;&gt;0,Октябрь!$J$31," ")</f>
        <v xml:space="preserve">День отца  </v>
      </c>
    </row>
    <row r="33" spans="1:21" ht="18" customHeight="1" x14ac:dyDescent="0.25">
      <c r="A33" s="122">
        <v>4</v>
      </c>
      <c r="B33" s="123"/>
      <c r="C33" s="118" t="str">
        <f>IF(Октябрь!$H$32&lt;&gt;0,Октябрь!$H$32," ")</f>
        <v xml:space="preserve">Модули: Внеурочная деятельность Профилактика и безопасность </v>
      </c>
      <c r="D33" s="20" t="str">
        <f>IF(Октябрь!$A$32&lt;&gt;0,Октябрь!$A$32," ")</f>
        <v>21 октября</v>
      </c>
      <c r="E33" s="120" t="str">
        <f>IF(Октябрь!$N$32&lt;&gt;0,Октябрь!$N$32," ")</f>
        <v xml:space="preserve">Направления: Гражданское  </v>
      </c>
      <c r="F33" s="118" t="str">
        <f>IF(Октябрь!$H$33&lt;&gt;0,Октябрь!$H$33," ")</f>
        <v xml:space="preserve"> </v>
      </c>
      <c r="G33" s="20" t="str">
        <f>IF(Октябрь!$A$33&lt;&gt;0,Октябрь!$A$33," ")</f>
        <v>22 октября</v>
      </c>
      <c r="H33" s="120" t="str">
        <f>IF(Октябрь!$N$33&lt;&gt;0,Октябрь!$N$33," ")</f>
        <v xml:space="preserve"> </v>
      </c>
      <c r="I33" s="118" t="str">
        <f>IF(Октябрь!$H$34&lt;&gt;0,Октябрь!$H$34," ")</f>
        <v xml:space="preserve"> </v>
      </c>
      <c r="J33" s="20" t="str">
        <f>IF(Октябрь!$A$34&lt;&gt;0,Октябрь!$A$34," ")</f>
        <v>23 октября</v>
      </c>
      <c r="K33" s="120" t="str">
        <f>IF(Октябрь!$N$34&lt;&gt;0,Октябрь!$N$34," ")</f>
        <v xml:space="preserve"> </v>
      </c>
      <c r="L33" s="118" t="str">
        <f>IF(Октябрь!$H$35&lt;&gt;0,Октябрь!$H$35," ")</f>
        <v xml:space="preserve"> </v>
      </c>
      <c r="M33" s="20" t="str">
        <f>IF(Октябрь!$A$35&lt;&gt;0,Октябрь!$A$35," ")</f>
        <v>24 октября</v>
      </c>
      <c r="N33" s="120" t="str">
        <f>IF(Октябрь!$N$35&lt;&gt;0,Октябрь!$N$35," ")</f>
        <v xml:space="preserve"> </v>
      </c>
      <c r="O33" s="118" t="str">
        <f>IF(Октябрь!$H$36&lt;&gt;0,Октябрь!$H$36," ")</f>
        <v xml:space="preserve"> </v>
      </c>
      <c r="P33" s="20" t="str">
        <f>IF(Октябрь!$A$36&lt;&gt;0,Октябрь!$A$36," ")</f>
        <v>25 октября</v>
      </c>
      <c r="Q33" s="120" t="str">
        <f>IF(Октябрь!$N$36&lt;&gt;0,Октябрь!$N$36," ")</f>
        <v xml:space="preserve">Направления: Трудовое Гражданское </v>
      </c>
      <c r="R33" s="118" t="str">
        <f>IF(Октябрь!$H$37&lt;&gt;0,Октябрь!$H$37," ")</f>
        <v xml:space="preserve"> </v>
      </c>
      <c r="S33" s="20" t="str">
        <f>IF(Октябрь!$A$37&lt;&gt;0,Октябрь!$A$37," ")</f>
        <v>26 октября</v>
      </c>
      <c r="T33" s="120" t="str">
        <f>IF(Октябрь!$N$37&lt;&gt;0,Октябрь!$N$37," ")</f>
        <v xml:space="preserve"> </v>
      </c>
      <c r="U33" s="3" t="str">
        <f>IF(Октябрь!$A$38&lt;&gt;0,Октябрь!$A$38," ")</f>
        <v>27 октября</v>
      </c>
    </row>
    <row r="34" spans="1:21" ht="102" customHeight="1" thickBot="1" x14ac:dyDescent="0.3">
      <c r="A34" s="114" t="str">
        <f>IF(Октябрь!$C7&lt;&gt;0,Октябрь!$C7," ")</f>
        <v xml:space="preserve"> </v>
      </c>
      <c r="B34" s="115"/>
      <c r="C34" s="119"/>
      <c r="D34" s="21" t="str">
        <f>IF(Октябрь!$J$32&lt;&gt;0,Октябрь!$J$32," ")</f>
        <v xml:space="preserve">Неделя профилактики безнадзорности и правонарушений «Высокая ответственность перед законом»  1) КВД "РОВ"                                             2) Беседы о правилах безопасного поведения  (Инструкции № 21,22)       3) </v>
      </c>
      <c r="E34" s="121"/>
      <c r="F34" s="119"/>
      <c r="G34" s="21" t="str">
        <f>IF(Октябрь!$J$33&lt;&gt;0,Октябрь!$J$33," ")</f>
        <v xml:space="preserve">95 лет со дня рождения легендарного российского футболиста Л. И. Яшина (1929–1990)  </v>
      </c>
      <c r="H34" s="121"/>
      <c r="I34" s="119"/>
      <c r="J34" s="21" t="str">
        <f>IF(Октябрь!$J$34&lt;&gt;0,Октябрь!$J$34," ")</f>
        <v xml:space="preserve">  </v>
      </c>
      <c r="K34" s="121"/>
      <c r="L34" s="119"/>
      <c r="M34" s="21" t="str">
        <f>IF(Октябрь!$J$35&lt;&gt;0,Октябрь!$J$35," ")</f>
        <v xml:space="preserve">  </v>
      </c>
      <c r="N34" s="121"/>
      <c r="O34" s="119"/>
      <c r="P34" s="21" t="str">
        <f>IF(Октябрь!$J$36&lt;&gt;0,Октябрь!$J$36," ")</f>
        <v xml:space="preserve">  1) Уборка кабинетов                                     2)Занятие по БДД "Безопасная дорога в школу. "Беседы о правилах безопасного поведения  (Инструкция № 14)</v>
      </c>
      <c r="Q34" s="121"/>
      <c r="R34" s="119"/>
      <c r="S34" s="21" t="str">
        <f>IF(Октябрь!$J$37&lt;&gt;0,Октябрь!$J$37," ")</f>
        <v xml:space="preserve">  </v>
      </c>
      <c r="T34" s="121"/>
      <c r="U34" s="4" t="str">
        <f>IF(Октябрь!$J$38&lt;&gt;0,Октябрь!$J$38," ")</f>
        <v xml:space="preserve">80 лет со дня рождения народного артиста РСФСР Н. П. Караченцова (1944–2018)  </v>
      </c>
    </row>
    <row r="35" spans="1:21" ht="18" customHeight="1" x14ac:dyDescent="0.25">
      <c r="A35" s="122">
        <v>5</v>
      </c>
      <c r="B35" s="123"/>
      <c r="C35" s="118" t="str">
        <f>IF(Октябрь!$H$39&lt;&gt;0,Октябрь!$H$39," ")</f>
        <v xml:space="preserve"> </v>
      </c>
      <c r="D35" s="20" t="str">
        <f>IF(Октябрь!$A$39&lt;&gt;0,Октябрь!$A$39," ")</f>
        <v>28 октября</v>
      </c>
      <c r="E35" s="120" t="str">
        <f>IF(Октябрь!$N$39&lt;&gt;0,Октябрь!$N$39," ")</f>
        <v xml:space="preserve"> </v>
      </c>
      <c r="F35" s="118" t="str">
        <f>IF(Октябрь!$H$40&lt;&gt;0,Октябрь!$H$40," ")</f>
        <v xml:space="preserve"> </v>
      </c>
      <c r="G35" s="20" t="str">
        <f>IF(Октябрь!$A$40&lt;&gt;0,Октябрь!$A$40," ")</f>
        <v>29 октября</v>
      </c>
      <c r="H35" s="120" t="str">
        <f>IF(Октябрь!$N$40&lt;&gt;0,Октябрь!$N$40," ")</f>
        <v xml:space="preserve"> </v>
      </c>
      <c r="I35" s="118" t="str">
        <f>IF(Октябрь!$H$41&lt;&gt;0,Октябрь!$H$41," ")</f>
        <v xml:space="preserve"> </v>
      </c>
      <c r="J35" s="20" t="str">
        <f>IF(Октябрь!$A$41&lt;&gt;0,Октябрь!$A$41," ")</f>
        <v>30 октября</v>
      </c>
      <c r="K35" s="120" t="str">
        <f>IF(Октябрь!$N$41&lt;&gt;0,Октябрь!$N$41," ")</f>
        <v xml:space="preserve"> </v>
      </c>
      <c r="L35" s="118" t="str">
        <f>IF(Октябрь!$H$42&lt;&gt;0,Октябрь!$H$42," ")</f>
        <v xml:space="preserve"> </v>
      </c>
      <c r="M35" s="20" t="str">
        <f>IF(Октябрь!$A$42&lt;&gt;0,Октябрь!$A$42," ")</f>
        <v>31 октября</v>
      </c>
      <c r="N35" s="120" t="str">
        <f>IF(Октябрь!$N$42&lt;&gt;0,Октябрь!$N$42," ")</f>
        <v xml:space="preserve"> </v>
      </c>
      <c r="O35" s="118" t="str">
        <f>IF(Октябрь!$H$43&lt;&gt;0,Октябрь!$H$43," ")</f>
        <v xml:space="preserve"> </v>
      </c>
      <c r="P35" s="20" t="str">
        <f>IF(Октябрь!$A$43&lt;&gt;0,Октябрь!$A$43," ")</f>
        <v xml:space="preserve"> </v>
      </c>
      <c r="Q35" s="120" t="str">
        <f>IF(Октябрь!$N$43&lt;&gt;0,Октябрь!$N$43," ")</f>
        <v xml:space="preserve"> </v>
      </c>
      <c r="R35" s="118" t="str">
        <f>IF(Октябрь!$H$44&lt;&gt;0,Октябрь!$H$44," ")</f>
        <v xml:space="preserve"> </v>
      </c>
      <c r="S35" s="20" t="str">
        <f>IF(Октябрь!$A$44&lt;&gt;0,Октябрь!$A$44," ")</f>
        <v xml:space="preserve"> </v>
      </c>
      <c r="T35" s="120" t="str">
        <f>IF(Октябрь!$N$44&lt;&gt;0,Октябрь!$N$44," ")</f>
        <v xml:space="preserve"> </v>
      </c>
      <c r="U35" s="3" t="str">
        <f>IF(Октябрь!$A$45&lt;&gt;0,Октябрь!$A$45," ")</f>
        <v xml:space="preserve"> </v>
      </c>
    </row>
    <row r="36" spans="1:21" ht="102" customHeight="1" thickBot="1" x14ac:dyDescent="0.3">
      <c r="A36" s="114" t="str">
        <f>IF(Октябрь!$C8&lt;&gt;0,Октябрь!$C8," ")</f>
        <v xml:space="preserve"> </v>
      </c>
      <c r="B36" s="115"/>
      <c r="C36" s="119"/>
      <c r="D36" s="21" t="str">
        <f>IF(Октябрь!$J$39&lt;&gt;0,Октябрь!$J$39," ")</f>
        <v xml:space="preserve">Международный день школьных библиотек  </v>
      </c>
      <c r="E36" s="121"/>
      <c r="F36" s="119"/>
      <c r="G36" s="21" t="str">
        <f>IF(Октябрь!$J$40&lt;&gt;0,Октябрь!$J$40," ")</f>
        <v xml:space="preserve">  </v>
      </c>
      <c r="H36" s="121"/>
      <c r="I36" s="119"/>
      <c r="J36" s="21" t="str">
        <f>IF(Октябрь!$J$41&lt;&gt;0,Октябрь!$J$41," ")</f>
        <v xml:space="preserve">  </v>
      </c>
      <c r="K36" s="121"/>
      <c r="L36" s="119"/>
      <c r="M36" s="21" t="str">
        <f>IF(Октябрь!$J$42&lt;&gt;0,Октябрь!$J$42," ")</f>
        <v xml:space="preserve">  </v>
      </c>
      <c r="N36" s="121"/>
      <c r="O36" s="119"/>
      <c r="P36" s="21" t="str">
        <f>IF(Октябрь!$J$43&lt;&gt;0,Октябрь!$J$43," ")</f>
        <v xml:space="preserve">  </v>
      </c>
      <c r="Q36" s="121"/>
      <c r="R36" s="119"/>
      <c r="S36" s="21" t="str">
        <f>IF(Октябрь!$J$44&lt;&gt;0,Октябрь!$J$44," ")</f>
        <v xml:space="preserve">  </v>
      </c>
      <c r="T36" s="121"/>
      <c r="U36" s="4" t="str">
        <f>IF(Октябрь!$J$45&lt;&gt;0,Октябрь!$J$45," ")</f>
        <v xml:space="preserve">  </v>
      </c>
    </row>
    <row r="38" spans="1:21" ht="31.5" x14ac:dyDescent="0.25">
      <c r="A38" s="39" t="s">
        <v>402</v>
      </c>
    </row>
    <row r="40" spans="1:21" ht="33" customHeight="1" x14ac:dyDescent="0.25">
      <c r="A40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40" s="126"/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  <c r="S40" s="126"/>
      <c r="T40" s="126"/>
      <c r="U40" s="126"/>
    </row>
    <row r="41" spans="1:21" ht="39.75" customHeight="1" x14ac:dyDescent="0.25">
      <c r="A41" s="124"/>
      <c r="B41" s="124"/>
      <c r="C41" s="124"/>
      <c r="D41" s="124"/>
      <c r="E41" s="124"/>
      <c r="F41" s="124"/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124"/>
    </row>
    <row r="42" spans="1:21" ht="18.75" customHeight="1" x14ac:dyDescent="0.25">
      <c r="A42" s="125" t="str">
        <f>CONCATENATE("в ",'Основные сведения'!B4," классе")</f>
        <v>в 7а классе</v>
      </c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</row>
    <row r="43" spans="1:21" ht="17.45" customHeight="1" x14ac:dyDescent="0.25">
      <c r="A43" s="125" t="str">
        <f>Ноябрь!A1</f>
        <v>Ноябрь</v>
      </c>
      <c r="B43" s="125"/>
      <c r="C43" s="125"/>
      <c r="D43" s="125"/>
      <c r="E43" s="125"/>
      <c r="F43" s="125"/>
      <c r="G43" s="125"/>
      <c r="H43" s="125"/>
      <c r="I43" s="125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</row>
    <row r="44" spans="1:21" ht="31.5" customHeight="1" thickBot="1" x14ac:dyDescent="0.3">
      <c r="A44" s="125" t="str">
        <f>IF(Ноябрь!$C3&lt;&gt;0,Ноябрь!$C3," ")</f>
        <v xml:space="preserve"> </v>
      </c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</row>
    <row r="45" spans="1:21" ht="36.75" customHeight="1" thickBot="1" x14ac:dyDescent="0.3">
      <c r="A45" s="116" t="s">
        <v>335</v>
      </c>
      <c r="B45" s="117"/>
      <c r="C45" s="127" t="s">
        <v>12</v>
      </c>
      <c r="D45" s="128"/>
      <c r="E45" s="129"/>
      <c r="F45" s="127" t="s">
        <v>13</v>
      </c>
      <c r="G45" s="128"/>
      <c r="H45" s="129"/>
      <c r="I45" s="127" t="s">
        <v>14</v>
      </c>
      <c r="J45" s="128"/>
      <c r="K45" s="129"/>
      <c r="L45" s="127" t="s">
        <v>15</v>
      </c>
      <c r="M45" s="128"/>
      <c r="N45" s="129"/>
      <c r="O45" s="127" t="s">
        <v>16</v>
      </c>
      <c r="P45" s="128"/>
      <c r="Q45" s="129"/>
      <c r="R45" s="127" t="s">
        <v>17</v>
      </c>
      <c r="S45" s="128"/>
      <c r="T45" s="129"/>
      <c r="U45" s="2" t="s">
        <v>18</v>
      </c>
    </row>
    <row r="46" spans="1:21" ht="18" customHeight="1" x14ac:dyDescent="0.25">
      <c r="A46" s="122">
        <v>1</v>
      </c>
      <c r="B46" s="123"/>
      <c r="C46" s="118" t="str">
        <f>IF(Ноябрь!$H$11&lt;&gt;0,Ноябрь!$H$11," ")</f>
        <v xml:space="preserve"> </v>
      </c>
      <c r="D46" s="20" t="str">
        <f>IF(Ноябрь!$A$11&lt;&gt;0,Ноябрь!$A$11," ")</f>
        <v xml:space="preserve"> </v>
      </c>
      <c r="E46" s="120" t="str">
        <f>IF(Ноябрь!$N$11&lt;&gt;0,Ноябрь!$N$11," ")</f>
        <v xml:space="preserve"> </v>
      </c>
      <c r="F46" s="118" t="str">
        <f>IF(Ноябрь!$H$12&lt;&gt;0,Ноябрь!$H$12," ")</f>
        <v xml:space="preserve"> </v>
      </c>
      <c r="G46" s="20" t="str">
        <f>IF(Ноябрь!$A$12&lt;&gt;0,Ноябрь!$A$12," ")</f>
        <v xml:space="preserve"> </v>
      </c>
      <c r="H46" s="120" t="str">
        <f>IF(Ноябрь!$N$12&lt;&gt;0,Ноябрь!$N$12," ")</f>
        <v xml:space="preserve"> </v>
      </c>
      <c r="I46" s="118" t="str">
        <f>IF(Ноябрь!$H$13&lt;&gt;0,Ноябрь!$H$13," ")</f>
        <v xml:space="preserve"> </v>
      </c>
      <c r="J46" s="20" t="str">
        <f>IF(Ноябрь!$A$13&lt;&gt;0,Ноябрь!$A$13," ")</f>
        <v xml:space="preserve"> </v>
      </c>
      <c r="K46" s="120" t="str">
        <f>IF(Ноябрь!$N$13&lt;&gt;0,Ноябрь!$N$13," ")</f>
        <v xml:space="preserve"> </v>
      </c>
      <c r="L46" s="118" t="str">
        <f>IF(Ноябрь!$H$14&lt;&gt;0,Ноябрь!$H$14," ")</f>
        <v xml:space="preserve"> </v>
      </c>
      <c r="M46" s="20" t="str">
        <f>IF(Ноябрь!$A$14&lt;&gt;0,Ноябрь!$A$14," ")</f>
        <v xml:space="preserve"> </v>
      </c>
      <c r="N46" s="120" t="str">
        <f>IF(Ноябрь!$N$14&lt;&gt;0,Ноябрь!$N$14," ")</f>
        <v xml:space="preserve"> </v>
      </c>
      <c r="O46" s="118" t="str">
        <f>IF(Ноябрь!$H$15&lt;&gt;0,Ноябрь!$H$15," ")</f>
        <v xml:space="preserve"> </v>
      </c>
      <c r="P46" s="20" t="str">
        <f>IF(Ноябрь!$A$15&lt;&gt;0,Ноябрь!$A$15," ")</f>
        <v>1 ноября</v>
      </c>
      <c r="Q46" s="120" t="str">
        <f>IF(Ноябрь!$N$15&lt;&gt;0,Ноябрь!$N$15," ")</f>
        <v xml:space="preserve"> </v>
      </c>
      <c r="R46" s="118" t="str">
        <f>IF(Ноябрь!$H$16&lt;&gt;0,Ноябрь!$H$16," ")</f>
        <v xml:space="preserve"> </v>
      </c>
      <c r="S46" s="20" t="str">
        <f>IF(Ноябрь!$A$16&lt;&gt;0,Ноябрь!$A$16," ")</f>
        <v>2 ноября</v>
      </c>
      <c r="T46" s="120" t="str">
        <f>IF(Ноябрь!$N$16&lt;&gt;0,Ноябрь!$N$16," ")</f>
        <v xml:space="preserve"> </v>
      </c>
      <c r="U46" s="3" t="str">
        <f>IF(Ноябрь!$A$17&lt;&gt;0,Ноябрь!$A$17," ")</f>
        <v>3 ноября</v>
      </c>
    </row>
    <row r="47" spans="1:21" ht="102" customHeight="1" thickBot="1" x14ac:dyDescent="0.3">
      <c r="A47" s="114" t="str">
        <f>IF(Ноябрь!$C4&lt;&gt;0,Ноябрь!$C4," ")</f>
        <v xml:space="preserve"> </v>
      </c>
      <c r="B47" s="115"/>
      <c r="C47" s="119"/>
      <c r="D47" s="21" t="str">
        <f>IF(Ноябрь!$J$11&lt;&gt;0,Ноябрь!$J$11," ")</f>
        <v xml:space="preserve">  </v>
      </c>
      <c r="E47" s="121"/>
      <c r="F47" s="119"/>
      <c r="G47" s="21" t="str">
        <f>IF(Ноябрь!$J$12&lt;&gt;0,Ноябрь!$J$12," ")</f>
        <v xml:space="preserve">  </v>
      </c>
      <c r="H47" s="121"/>
      <c r="I47" s="119"/>
      <c r="J47" s="21" t="str">
        <f>IF(Ноябрь!$J$13&lt;&gt;0,Ноябрь!$J$13," ")</f>
        <v xml:space="preserve">  </v>
      </c>
      <c r="K47" s="121"/>
      <c r="L47" s="119"/>
      <c r="M47" s="21" t="str">
        <f>IF(Ноябрь!$J$14&lt;&gt;0,Ноябрь!$J$14," ")</f>
        <v xml:space="preserve">  </v>
      </c>
      <c r="N47" s="121"/>
      <c r="O47" s="119"/>
      <c r="P47" s="21" t="str">
        <f>IF(Ноябрь!$J$15&lt;&gt;0,Ноябрь!$J$15," ")</f>
        <v xml:space="preserve">  </v>
      </c>
      <c r="Q47" s="121"/>
      <c r="R47" s="119"/>
      <c r="S47" s="21" t="str">
        <f>IF(Ноябрь!$J$16&lt;&gt;0,Ноябрь!$J$16," ")</f>
        <v xml:space="preserve">  </v>
      </c>
      <c r="T47" s="121"/>
      <c r="U47" s="4" t="str">
        <f>IF(Ноябрь!$J$17&lt;&gt;0,Ноябрь!$J$17," ")</f>
        <v xml:space="preserve">  </v>
      </c>
    </row>
    <row r="48" spans="1:21" ht="18" customHeight="1" x14ac:dyDescent="0.25">
      <c r="A48" s="122">
        <v>2</v>
      </c>
      <c r="B48" s="123"/>
      <c r="C48" s="118" t="str">
        <f>IF(Ноябрь!$H$18&lt;&gt;0,Ноябрь!$H$18," ")</f>
        <v xml:space="preserve"> </v>
      </c>
      <c r="D48" s="20" t="str">
        <f>IF(Ноябрь!$A$18&lt;&gt;0,Ноябрь!$A$18," ")</f>
        <v>4 ноября</v>
      </c>
      <c r="E48" s="120" t="str">
        <f>IF(Ноябрь!$N$18&lt;&gt;0,Ноябрь!$N$18," ")</f>
        <v xml:space="preserve"> </v>
      </c>
      <c r="F48" s="118" t="str">
        <f>IF(Ноябрь!$H$19&lt;&gt;0,Ноябрь!$H$19," ")</f>
        <v xml:space="preserve"> </v>
      </c>
      <c r="G48" s="20" t="str">
        <f>IF(Ноябрь!$A$19&lt;&gt;0,Ноябрь!$A$19," ")</f>
        <v>5 ноября</v>
      </c>
      <c r="H48" s="120" t="str">
        <f>IF(Ноябрь!$N$19&lt;&gt;0,Ноябрь!$N$19," ")</f>
        <v xml:space="preserve"> </v>
      </c>
      <c r="I48" s="118" t="str">
        <f>IF(Ноябрь!$H$20&lt;&gt;0,Ноябрь!$H$20," ")</f>
        <v xml:space="preserve"> </v>
      </c>
      <c r="J48" s="20" t="str">
        <f>IF(Ноябрь!$A$20&lt;&gt;0,Ноябрь!$A$20," ")</f>
        <v>6 ноября</v>
      </c>
      <c r="K48" s="120" t="str">
        <f>IF(Ноябрь!$N$20&lt;&gt;0,Ноябрь!$N$20," ")</f>
        <v xml:space="preserve"> </v>
      </c>
      <c r="L48" s="118" t="str">
        <f>IF(Ноябрь!$H$21&lt;&gt;0,Ноябрь!$H$21," ")</f>
        <v xml:space="preserve"> </v>
      </c>
      <c r="M48" s="20" t="str">
        <f>IF(Ноябрь!$A$21&lt;&gt;0,Ноябрь!$A$21," ")</f>
        <v>7 ноября</v>
      </c>
      <c r="N48" s="120" t="str">
        <f>IF(Ноябрь!$N$21&lt;&gt;0,Ноябрь!$N$21," ")</f>
        <v xml:space="preserve"> </v>
      </c>
      <c r="O48" s="118" t="str">
        <f>IF(Ноябрь!$H$22&lt;&gt;0,Ноябрь!$H$22," ")</f>
        <v xml:space="preserve">Модули: Внеурочная деятельность  </v>
      </c>
      <c r="P48" s="20" t="str">
        <f>IF(Ноябрь!$A$22&lt;&gt;0,Ноябрь!$A$22," ")</f>
        <v>8 ноября</v>
      </c>
      <c r="Q48" s="120" t="str">
        <f>IF(Ноябрь!$N$22&lt;&gt;0,Ноябрь!$N$22," ")</f>
        <v xml:space="preserve">Направления: Патриотическое  </v>
      </c>
      <c r="R48" s="118" t="str">
        <f>IF(Ноябрь!$H$23&lt;&gt;0,Ноябрь!$H$23," ")</f>
        <v xml:space="preserve"> </v>
      </c>
      <c r="S48" s="20" t="str">
        <f>IF(Ноябрь!$A$23&lt;&gt;0,Ноябрь!$A$23," ")</f>
        <v>9 ноября</v>
      </c>
      <c r="T48" s="120" t="str">
        <f>IF(Ноябрь!$N$23&lt;&gt;0,Ноябрь!$N$23," ")</f>
        <v xml:space="preserve"> </v>
      </c>
      <c r="U48" s="3" t="str">
        <f>IF(Ноябрь!$A$24&lt;&gt;0,Ноябрь!$A$24," ")</f>
        <v>10 ноября</v>
      </c>
    </row>
    <row r="49" spans="1:21" ht="102" customHeight="1" thickBot="1" x14ac:dyDescent="0.3">
      <c r="A49" s="114" t="str">
        <f>IF(Ноябрь!$C5&lt;&gt;0,Ноябрь!$C5," ")</f>
        <v>Городская акция "Безопасный лёд"</v>
      </c>
      <c r="B49" s="115"/>
      <c r="C49" s="119"/>
      <c r="D49" s="21" t="str">
        <f>IF(Ноябрь!$J$18&lt;&gt;0,Ноябрь!$J$18," ")</f>
        <v xml:space="preserve">День народного единства  </v>
      </c>
      <c r="E49" s="121"/>
      <c r="F49" s="119"/>
      <c r="G49" s="21" t="str">
        <f>IF(Ноябрь!$J$19&lt;&gt;0,Ноябрь!$J$19," ")</f>
        <v xml:space="preserve">  </v>
      </c>
      <c r="H49" s="121"/>
      <c r="I49" s="119"/>
      <c r="J49" s="21" t="str">
        <f>IF(Ноябрь!$J$20&lt;&gt;0,Ноябрь!$J$20," ")</f>
        <v xml:space="preserve">  </v>
      </c>
      <c r="K49" s="121"/>
      <c r="L49" s="119"/>
      <c r="M49" s="21" t="str">
        <f>IF(Ноябрь!$J$21&lt;&gt;0,Ноябрь!$J$21," ")</f>
        <v xml:space="preserve">100 лет со дня рождения советского поэта Э. А. Асадова (1923—2004)  </v>
      </c>
      <c r="N49" s="121"/>
      <c r="O49" s="119"/>
      <c r="P49" s="21" t="str">
        <f>IF(Ноябрь!$J$22&lt;&gt;0,Ноябрь!$J$22," ")</f>
        <v xml:space="preserve">  1) КВД "На Севере - жить!"</v>
      </c>
      <c r="Q49" s="121"/>
      <c r="R49" s="119"/>
      <c r="S49" s="68" t="str">
        <f>IF(Ноябрь!$J$23&lt;&gt;0,Ноябрь!$J$23," ")</f>
        <v xml:space="preserve">Международный день против фашизма расизма и антисемитизма
195 лет со дня рождения  Л. Н. Толстого (1828—1910)
95 лет со дня рождения А. Н. Пахмутовой (р. 1929)  </v>
      </c>
      <c r="T49" s="121"/>
      <c r="U49" s="4" t="str">
        <f>IF(Ноябрь!$J$24&lt;&gt;0,Ноябрь!$J$24," ")</f>
        <v xml:space="preserve">  </v>
      </c>
    </row>
    <row r="50" spans="1:21" ht="18" customHeight="1" x14ac:dyDescent="0.25">
      <c r="A50" s="122">
        <v>3</v>
      </c>
      <c r="B50" s="123"/>
      <c r="C50" s="118" t="str">
        <f>IF(Ноябрь!$H$25&lt;&gt;0,Ноябрь!$H$25," ")</f>
        <v xml:space="preserve">Модули: Внеурочная деятельность Профилактика и безопасность </v>
      </c>
      <c r="D50" s="20" t="str">
        <f>IF(Ноябрь!$A$25&lt;&gt;0,Ноябрь!$A$25," ")</f>
        <v>11 ноября</v>
      </c>
      <c r="E50" s="120" t="str">
        <f>IF(Ноябрь!$N$25&lt;&gt;0,Ноябрь!$N$25," ")</f>
        <v xml:space="preserve">Направления: Гражданское Экологическое </v>
      </c>
      <c r="F50" s="118" t="str">
        <f>IF(Ноябрь!$H$26&lt;&gt;0,Ноябрь!$H$26," ")</f>
        <v xml:space="preserve"> </v>
      </c>
      <c r="G50" s="20" t="str">
        <f>IF(Ноябрь!$A$26&lt;&gt;0,Ноябрь!$A$26," ")</f>
        <v>12 ноября</v>
      </c>
      <c r="H50" s="120" t="str">
        <f>IF(Ноябрь!$N$26&lt;&gt;0,Ноябрь!$N$26," ")</f>
        <v xml:space="preserve">Направления: Трудовое Эстетическое </v>
      </c>
      <c r="I50" s="118" t="str">
        <f>IF(Ноябрь!$H$27&lt;&gt;0,Ноябрь!$H$27," ")</f>
        <v xml:space="preserve"> </v>
      </c>
      <c r="J50" s="20" t="str">
        <f>IF(Ноябрь!$A$27&lt;&gt;0,Ноябрь!$A$27," ")</f>
        <v>13 ноября</v>
      </c>
      <c r="K50" s="120" t="str">
        <f>IF(Ноябрь!$N$27&lt;&gt;0,Ноябрь!$N$27," ")</f>
        <v xml:space="preserve">Направления: Эстетическое Духовно-нравственное </v>
      </c>
      <c r="L50" s="118" t="str">
        <f>IF(Ноябрь!$H$28&lt;&gt;0,Ноябрь!$H$28," ")</f>
        <v xml:space="preserve"> </v>
      </c>
      <c r="M50" s="20" t="str">
        <f>IF(Ноябрь!$A$28&lt;&gt;0,Ноябрь!$A$28," ")</f>
        <v>14 ноября</v>
      </c>
      <c r="N50" s="120" t="str">
        <f>IF(Ноябрь!$N$28&lt;&gt;0,Ноябрь!$N$28," ")</f>
        <v>Направления: Эстетическое Духовно-нравственное Патриотическое</v>
      </c>
      <c r="O50" s="118" t="str">
        <f>IF(Ноябрь!$H$29&lt;&gt;0,Ноябрь!$H$29," ")</f>
        <v xml:space="preserve">Модули: Внеурочная деятельность  </v>
      </c>
      <c r="P50" s="20" t="str">
        <f>IF(Ноябрь!$A$29&lt;&gt;0,Ноябрь!$A$29," ")</f>
        <v>15 ноября</v>
      </c>
      <c r="Q50" s="120" t="str">
        <f>IF(Ноябрь!$N$29&lt;&gt;0,Ноябрь!$N$29," ")</f>
        <v xml:space="preserve">Направления: Патриотическое  </v>
      </c>
      <c r="R50" s="118" t="str">
        <f>IF(Ноябрь!$H$30&lt;&gt;0,Ноябрь!$H$30," ")</f>
        <v xml:space="preserve"> </v>
      </c>
      <c r="S50" s="20" t="str">
        <f>IF(Ноябрь!$A$30&lt;&gt;0,Ноябрь!$A$30," ")</f>
        <v>16 ноября</v>
      </c>
      <c r="T50" s="120" t="str">
        <f>IF(Ноябрь!$N$30&lt;&gt;0,Ноябрь!$N$30," ")</f>
        <v xml:space="preserve"> </v>
      </c>
      <c r="U50" s="3" t="str">
        <f>IF(Ноябрь!$A$31&lt;&gt;0,Ноябрь!$A$31," ")</f>
        <v>17 ноября</v>
      </c>
    </row>
    <row r="51" spans="1:21" ht="102" customHeight="1" thickBot="1" x14ac:dyDescent="0.3">
      <c r="A51" s="114" t="str">
        <f>IF(Ноябрь!$C6&lt;&gt;0,Ноябрь!$C6," ")</f>
        <v>Неделя права</v>
      </c>
      <c r="B51" s="115"/>
      <c r="C51" s="119"/>
      <c r="D51" s="21" t="str">
        <f>IF(Ноябрь!$J$25&lt;&gt;0,Ноябрь!$J$25," ")</f>
        <v>Школьный этап Всероссийского конкурса «Эколята – друзья и защитники природы»  1) КВД "РОВ"                                                 2) Беседы о правилах безопасного поведения  (Инструкция №1,4,9,12,13, 15)</v>
      </c>
      <c r="E51" s="121"/>
      <c r="F51" s="119"/>
      <c r="G51" s="21" t="str">
        <f>IF(Ноябрь!$J$26&lt;&gt;0,Ноябрь!$J$26," ")</f>
        <v xml:space="preserve">Городской конкурс декоративно-прикладного искусства «Ярмарка ремесел»  </v>
      </c>
      <c r="H51" s="121"/>
      <c r="I51" s="119"/>
      <c r="J51" s="21" t="str">
        <f>IF(Ноябрь!$J$27&lt;&gt;0,Ноябрь!$J$27," ")</f>
        <v xml:space="preserve">конкурс-фестиваль детского творчества «Дети - послы мира»  </v>
      </c>
      <c r="K51" s="121"/>
      <c r="L51" s="119"/>
      <c r="M51" s="21" t="str">
        <f>IF(Ноябрь!$J$28&lt;&gt;0,Ноябрь!$J$28," ")</f>
        <v xml:space="preserve">Городской фестиваль детского творчества « В семье единой мурманчан»  </v>
      </c>
      <c r="N51" s="121"/>
      <c r="O51" s="119"/>
      <c r="P51" s="21" t="str">
        <f>IF(Ноябрь!$J$29&lt;&gt;0,Ноябрь!$J$29," ")</f>
        <v xml:space="preserve">  1) КВД "На Севере - жить!"</v>
      </c>
      <c r="Q51" s="121"/>
      <c r="R51" s="119"/>
      <c r="S51" s="21" t="str">
        <f>IF(Ноябрь!$J$30&lt;&gt;0,Ноябрь!$J$30," ")</f>
        <v xml:space="preserve">  </v>
      </c>
      <c r="T51" s="121"/>
      <c r="U51" s="4" t="str">
        <f>IF(Ноябрь!$J$31&lt;&gt;0,Ноябрь!$J$31," ")</f>
        <v xml:space="preserve">  </v>
      </c>
    </row>
    <row r="52" spans="1:21" ht="18" customHeight="1" x14ac:dyDescent="0.25">
      <c r="A52" s="122">
        <v>4</v>
      </c>
      <c r="B52" s="123"/>
      <c r="C52" s="118" t="str">
        <f>IF(Ноябрь!$H$32&lt;&gt;0,Ноябрь!$H$32," ")</f>
        <v xml:space="preserve">Модули: Внеурочная деятельность  </v>
      </c>
      <c r="D52" s="20" t="str">
        <f>IF(Ноябрь!$A$32&lt;&gt;0,Ноябрь!$A$32," ")</f>
        <v>18 ноября</v>
      </c>
      <c r="E52" s="120" t="str">
        <f>IF(Ноябрь!$N$32&lt;&gt;0,Ноябрь!$N$32," ")</f>
        <v xml:space="preserve"> </v>
      </c>
      <c r="F52" s="118" t="str">
        <f>IF(Ноябрь!$H$33&lt;&gt;0,Ноябрь!$H$33," ")</f>
        <v xml:space="preserve"> </v>
      </c>
      <c r="G52" s="20" t="str">
        <f>IF(Ноябрь!$A$33&lt;&gt;0,Ноябрь!$A$33," ")</f>
        <v>19 ноября</v>
      </c>
      <c r="H52" s="120" t="str">
        <f>IF(Ноябрь!$N$33&lt;&gt;0,Ноябрь!$N$33," ")</f>
        <v xml:space="preserve"> </v>
      </c>
      <c r="I52" s="118" t="str">
        <f>IF(Ноябрь!$H$34&lt;&gt;0,Ноябрь!$H$34," ")</f>
        <v xml:space="preserve"> </v>
      </c>
      <c r="J52" s="20" t="str">
        <f>IF(Ноябрь!$A$34&lt;&gt;0,Ноябрь!$A$34," ")</f>
        <v>20 ноября</v>
      </c>
      <c r="K52" s="120" t="str">
        <f>IF(Ноябрь!$N$34&lt;&gt;0,Ноябрь!$N$34," ")</f>
        <v xml:space="preserve"> </v>
      </c>
      <c r="L52" s="118" t="str">
        <f>IF(Ноябрь!$H$35&lt;&gt;0,Ноябрь!$H$35," ")</f>
        <v xml:space="preserve"> </v>
      </c>
      <c r="M52" s="20" t="str">
        <f>IF(Ноябрь!$A$35&lt;&gt;0,Ноябрь!$A$35," ")</f>
        <v>21 ноября</v>
      </c>
      <c r="N52" s="120" t="str">
        <f>IF(Ноябрь!$N$35&lt;&gt;0,Ноябрь!$N$35," ")</f>
        <v xml:space="preserve">Направления: Гражданское  </v>
      </c>
      <c r="O52" s="118" t="str">
        <f>IF(Ноябрь!$H$36&lt;&gt;0,Ноябрь!$H$36," ")</f>
        <v xml:space="preserve"> </v>
      </c>
      <c r="P52" s="20" t="str">
        <f>IF(Ноябрь!$A$36&lt;&gt;0,Ноябрь!$A$36," ")</f>
        <v>22 ноября</v>
      </c>
      <c r="Q52" s="120" t="str">
        <f>IF(Ноябрь!$N$36&lt;&gt;0,Ноябрь!$N$36," ")</f>
        <v xml:space="preserve">Направления: Гражданское  </v>
      </c>
      <c r="R52" s="118" t="str">
        <f>IF(Ноябрь!$H$37&lt;&gt;0,Ноябрь!$H$37," ")</f>
        <v xml:space="preserve"> </v>
      </c>
      <c r="S52" s="20" t="str">
        <f>IF(Ноябрь!$A$37&lt;&gt;0,Ноябрь!$A$37," ")</f>
        <v>23 ноября</v>
      </c>
      <c r="T52" s="120" t="str">
        <f>IF(Ноябрь!$N$37&lt;&gt;0,Ноябрь!$N$37," ")</f>
        <v xml:space="preserve"> </v>
      </c>
      <c r="U52" s="3" t="str">
        <f>IF(Ноябрь!$A$38&lt;&gt;0,Ноябрь!$A$38," ")</f>
        <v>24 ноября</v>
      </c>
    </row>
    <row r="53" spans="1:21" ht="102" customHeight="1" thickBot="1" x14ac:dyDescent="0.3">
      <c r="A53" s="114" t="str">
        <f>IF(Ноябрь!$C7&lt;&gt;0,Ноябрь!$C7," ")</f>
        <v xml:space="preserve"> </v>
      </c>
      <c r="B53" s="115"/>
      <c r="C53" s="119"/>
      <c r="D53" s="21" t="str">
        <f>IF(Ноябрь!$J$32&lt;&gt;0,Ноябрь!$J$32," ")</f>
        <v xml:space="preserve">  КВД "РОВ"</v>
      </c>
      <c r="E53" s="121"/>
      <c r="F53" s="119"/>
      <c r="G53" s="21" t="str">
        <f>IF(Ноябрь!$J$33&lt;&gt;0,Ноябрь!$J$33," ")</f>
        <v xml:space="preserve">День ракетных войск и артиллерии  </v>
      </c>
      <c r="H53" s="121"/>
      <c r="I53" s="119"/>
      <c r="J53" s="21" t="str">
        <f>IF(Ноябрь!$J$34&lt;&gt;0,Ноябрь!$J$34," ")</f>
        <v xml:space="preserve">  </v>
      </c>
      <c r="K53" s="121"/>
      <c r="L53" s="119"/>
      <c r="M53" s="21" t="str">
        <f>IF(Ноябрь!$J$35&lt;&gt;0,Ноябрь!$J$35," ")</f>
        <v xml:space="preserve">  1) Занятие по БДД "Виды современного транспорта"             2)Беседы о правилах безопасного поведения  (Инструкция № 14, 22)</v>
      </c>
      <c r="N53" s="121"/>
      <c r="O53" s="119"/>
      <c r="P53" s="21" t="str">
        <f>IF(Ноябрь!$J$36&lt;&gt;0,Ноябрь!$J$36," ")</f>
        <v xml:space="preserve">День словарей и энциклопедий  1) КВД "На Севере - жить!"      </v>
      </c>
      <c r="Q53" s="121"/>
      <c r="R53" s="119"/>
      <c r="S53" s="21" t="str">
        <f>IF(Ноябрь!$J$37&lt;&gt;0,Ноябрь!$J$37," ")</f>
        <v xml:space="preserve">  </v>
      </c>
      <c r="T53" s="121"/>
      <c r="U53" s="4" t="str">
        <f>IF(Ноябрь!$J$38&lt;&gt;0,Ноябрь!$J$38," ")</f>
        <v xml:space="preserve">Всероссийский творческий конкурс «Моя мама лучше всех!» - оценика.рф/konkursy/mama                                      День Матери  </v>
      </c>
    </row>
    <row r="54" spans="1:21" ht="18" customHeight="1" x14ac:dyDescent="0.25">
      <c r="A54" s="122">
        <v>5</v>
      </c>
      <c r="B54" s="123"/>
      <c r="C54" s="118" t="str">
        <f>IF(Ноябрь!$H$39&lt;&gt;0,Ноябрь!$H$39," ")</f>
        <v xml:space="preserve">Модули: Внеурочная деятельность  </v>
      </c>
      <c r="D54" s="20" t="str">
        <f>IF(Ноябрь!$A$39&lt;&gt;0,Ноябрь!$A$39," ")</f>
        <v>25 ноября</v>
      </c>
      <c r="E54" s="120" t="str">
        <f>IF(Ноябрь!$N$39&lt;&gt;0,Ноябрь!$N$39," ")</f>
        <v xml:space="preserve"> </v>
      </c>
      <c r="F54" s="118" t="str">
        <f>IF(Ноябрь!$H$40&lt;&gt;0,Ноябрь!$H$40," ")</f>
        <v xml:space="preserve"> </v>
      </c>
      <c r="G54" s="20" t="str">
        <f>IF(Ноябрь!$A$40&lt;&gt;0,Ноябрь!$A$40," ")</f>
        <v>26 ноября</v>
      </c>
      <c r="H54" s="120" t="str">
        <f>IF(Ноябрь!$N$40&lt;&gt;0,Ноябрь!$N$40," ")</f>
        <v xml:space="preserve"> </v>
      </c>
      <c r="I54" s="118" t="str">
        <f>IF(Ноябрь!$H$41&lt;&gt;0,Ноябрь!$H$41," ")</f>
        <v xml:space="preserve"> </v>
      </c>
      <c r="J54" s="20" t="str">
        <f>IF(Ноябрь!$A$41&lt;&gt;0,Ноябрь!$A$41," ")</f>
        <v>27 ноября</v>
      </c>
      <c r="K54" s="120" t="str">
        <f>IF(Ноябрь!$N$41&lt;&gt;0,Ноябрь!$N$41," ")</f>
        <v xml:space="preserve"> </v>
      </c>
      <c r="L54" s="118" t="str">
        <f>IF(Ноябрь!$H$42&lt;&gt;0,Ноябрь!$H$42," ")</f>
        <v xml:space="preserve"> </v>
      </c>
      <c r="M54" s="20" t="str">
        <f>IF(Ноябрь!$A$42&lt;&gt;0,Ноябрь!$A$42," ")</f>
        <v>28 ноября</v>
      </c>
      <c r="N54" s="120" t="str">
        <f>IF(Ноябрь!$N$42&lt;&gt;0,Ноябрь!$N$42," ")</f>
        <v xml:space="preserve"> </v>
      </c>
      <c r="O54" s="118" t="str">
        <f>IF(Ноябрь!$H$43&lt;&gt;0,Ноябрь!$H$43," ")</f>
        <v xml:space="preserve"> </v>
      </c>
      <c r="P54" s="20" t="str">
        <f>IF(Ноябрь!$A$43&lt;&gt;0,Ноябрь!$A$43," ")</f>
        <v>29 ноября</v>
      </c>
      <c r="Q54" s="120" t="str">
        <f>IF(Ноябрь!$N$43&lt;&gt;0,Ноябрь!$N$43," ")</f>
        <v xml:space="preserve"> </v>
      </c>
      <c r="R54" s="118" t="str">
        <f>IF(Ноябрь!$H$44&lt;&gt;0,Ноябрь!$H$44," ")</f>
        <v xml:space="preserve"> </v>
      </c>
      <c r="S54" s="20" t="str">
        <f>IF(Ноябрь!$A$44&lt;&gt;0,Ноябрь!$A$44," ")</f>
        <v>30 ноября</v>
      </c>
      <c r="T54" s="120" t="str">
        <f>IF(Ноябрь!$N$44&lt;&gt;0,Ноябрь!$N$44," ")</f>
        <v xml:space="preserve"> </v>
      </c>
      <c r="U54" s="3" t="str">
        <f>IF(Ноябрь!$A$45&lt;&gt;0,Ноябрь!$A$45," ")</f>
        <v xml:space="preserve"> </v>
      </c>
    </row>
    <row r="55" spans="1:21" ht="102" customHeight="1" thickBot="1" x14ac:dyDescent="0.3">
      <c r="A55" s="114" t="str">
        <f>IF(Ноябрь!$C8&lt;&gt;0,Ноябрь!$C8," ")</f>
        <v xml:space="preserve"> </v>
      </c>
      <c r="B55" s="115"/>
      <c r="C55" s="119"/>
      <c r="D55" s="21" t="str">
        <f>IF(Ноябрь!$J$39&lt;&gt;0,Ноябрь!$J$39," ")</f>
        <v xml:space="preserve">  КВД "РОВ"</v>
      </c>
      <c r="E55" s="121"/>
      <c r="F55" s="119"/>
      <c r="G55" s="21" t="str">
        <f>IF(Ноябрь!$J$40&lt;&gt;0,Ноябрь!$J$40," ")</f>
        <v xml:space="preserve">  </v>
      </c>
      <c r="H55" s="121"/>
      <c r="I55" s="119"/>
      <c r="J55" s="21" t="str">
        <f>IF(Ноябрь!$J$41&lt;&gt;0,Ноябрь!$J$41," ")</f>
        <v xml:space="preserve">  </v>
      </c>
      <c r="K55" s="121"/>
      <c r="L55" s="119"/>
      <c r="M55" s="21" t="str">
        <f>IF(Ноябрь!$J$42&lt;&gt;0,Ноябрь!$J$42," ")</f>
        <v xml:space="preserve">  </v>
      </c>
      <c r="N55" s="121"/>
      <c r="O55" s="119"/>
      <c r="P55" s="21" t="str">
        <f>IF(Ноябрь!$J$43&lt;&gt;0,Ноябрь!$J$43," ")</f>
        <v xml:space="preserve">Всероссийская онлайн-олимпиада «Безопасный интернет»  </v>
      </c>
      <c r="Q55" s="121"/>
      <c r="R55" s="119"/>
      <c r="S55" s="21" t="str">
        <f>IF(Ноябрь!$J$44&lt;&gt;0,Ноябрь!$J$44," ")</f>
        <v xml:space="preserve">День Государственного герба Российской Федерации  </v>
      </c>
      <c r="T55" s="121"/>
      <c r="U55" s="4" t="str">
        <f>IF(Ноябрь!$J$45&lt;&gt;0,Ноябрь!$J$45," ")</f>
        <v xml:space="preserve">  </v>
      </c>
    </row>
    <row r="60" spans="1:21" ht="33" customHeight="1" x14ac:dyDescent="0.25">
      <c r="A60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60" s="126"/>
      <c r="C60" s="126"/>
      <c r="D60" s="126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</row>
    <row r="61" spans="1:21" ht="39.75" customHeight="1" x14ac:dyDescent="0.25">
      <c r="A61" s="124" t="str">
        <f>'Основные сведения'!$B$5</f>
        <v>План-сетка воспитательной работы на 2024-2025 учебный год</v>
      </c>
      <c r="B61" s="124"/>
      <c r="C61" s="124"/>
      <c r="D61" s="124"/>
      <c r="E61" s="124"/>
      <c r="F61" s="124"/>
      <c r="G61" s="124"/>
      <c r="H61" s="124"/>
      <c r="I61" s="124"/>
      <c r="J61" s="124"/>
      <c r="K61" s="124"/>
      <c r="L61" s="124"/>
      <c r="M61" s="124"/>
      <c r="N61" s="124"/>
      <c r="O61" s="124"/>
      <c r="P61" s="124"/>
      <c r="Q61" s="124"/>
      <c r="R61" s="124"/>
      <c r="S61" s="124"/>
      <c r="T61" s="124"/>
      <c r="U61" s="124"/>
    </row>
    <row r="62" spans="1:21" ht="18.75" customHeight="1" x14ac:dyDescent="0.25">
      <c r="A62" s="125" t="str">
        <f>CONCATENATE("в ",'Основные сведения'!B4," классе")</f>
        <v>в 7а классе</v>
      </c>
      <c r="B62" s="125"/>
      <c r="C62" s="125"/>
      <c r="D62" s="125"/>
      <c r="E62" s="125"/>
      <c r="F62" s="125"/>
      <c r="G62" s="125"/>
      <c r="H62" s="125"/>
      <c r="I62" s="125"/>
      <c r="J62" s="125"/>
      <c r="K62" s="125"/>
      <c r="L62" s="125"/>
      <c r="M62" s="125"/>
      <c r="N62" s="125"/>
      <c r="O62" s="125"/>
      <c r="P62" s="125"/>
      <c r="Q62" s="125"/>
      <c r="R62" s="125"/>
      <c r="S62" s="125"/>
      <c r="T62" s="125"/>
      <c r="U62" s="125"/>
    </row>
    <row r="63" spans="1:21" ht="17.45" customHeight="1" x14ac:dyDescent="0.25">
      <c r="A63" s="125" t="str">
        <f>Декабрь!A1</f>
        <v>Декабрь</v>
      </c>
      <c r="B63" s="125"/>
      <c r="C63" s="125"/>
      <c r="D63" s="125"/>
      <c r="E63" s="125"/>
      <c r="F63" s="125"/>
      <c r="G63" s="125"/>
      <c r="H63" s="125"/>
      <c r="I63" s="125"/>
      <c r="J63" s="125"/>
      <c r="K63" s="125"/>
      <c r="L63" s="125"/>
      <c r="M63" s="125"/>
      <c r="N63" s="125"/>
      <c r="O63" s="125"/>
      <c r="P63" s="125"/>
      <c r="Q63" s="125"/>
      <c r="R63" s="125"/>
      <c r="S63" s="125"/>
      <c r="T63" s="125"/>
      <c r="U63" s="125"/>
    </row>
    <row r="64" spans="1:21" ht="31.5" customHeight="1" thickBot="1" x14ac:dyDescent="0.3">
      <c r="A64" s="125" t="str">
        <f>IF(Декабрь!$C3&lt;&gt;0,Декабрь!$C3," ")</f>
        <v xml:space="preserve"> </v>
      </c>
      <c r="B64" s="125"/>
      <c r="C64" s="125"/>
      <c r="D64" s="125"/>
      <c r="E64" s="125"/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</row>
    <row r="65" spans="1:21" ht="36.75" customHeight="1" thickBot="1" x14ac:dyDescent="0.3">
      <c r="A65" s="116" t="s">
        <v>335</v>
      </c>
      <c r="B65" s="117"/>
      <c r="C65" s="127" t="s">
        <v>12</v>
      </c>
      <c r="D65" s="128"/>
      <c r="E65" s="129"/>
      <c r="F65" s="127" t="s">
        <v>13</v>
      </c>
      <c r="G65" s="128"/>
      <c r="H65" s="129"/>
      <c r="I65" s="127" t="s">
        <v>14</v>
      </c>
      <c r="J65" s="128"/>
      <c r="K65" s="129"/>
      <c r="L65" s="127" t="s">
        <v>15</v>
      </c>
      <c r="M65" s="128"/>
      <c r="N65" s="129"/>
      <c r="O65" s="127" t="s">
        <v>16</v>
      </c>
      <c r="P65" s="128"/>
      <c r="Q65" s="129"/>
      <c r="R65" s="127" t="s">
        <v>17</v>
      </c>
      <c r="S65" s="128"/>
      <c r="T65" s="129"/>
      <c r="U65" s="2" t="s">
        <v>18</v>
      </c>
    </row>
    <row r="66" spans="1:21" ht="18" customHeight="1" x14ac:dyDescent="0.25">
      <c r="A66" s="122">
        <v>1</v>
      </c>
      <c r="B66" s="123"/>
      <c r="C66" s="118" t="str">
        <f>IF(Декабрь!$H$11&lt;&gt;0,Декабрь!$H$11," ")</f>
        <v xml:space="preserve"> </v>
      </c>
      <c r="D66" s="20" t="str">
        <f>IF(Декабрь!$A$11&lt;&gt;0,Декабрь!$A$11," ")</f>
        <v xml:space="preserve"> </v>
      </c>
      <c r="E66" s="120" t="str">
        <f>IF(Декабрь!$N$11&lt;&gt;0,Декабрь!$N$11," ")</f>
        <v xml:space="preserve"> </v>
      </c>
      <c r="F66" s="118" t="str">
        <f>IF(Декабрь!$H$12&lt;&gt;0,Декабрь!$H$12," ")</f>
        <v xml:space="preserve"> </v>
      </c>
      <c r="G66" s="20" t="str">
        <f>IF(Декабрь!$A$12&lt;&gt;0,Декабрь!$A$12," ")</f>
        <v xml:space="preserve"> </v>
      </c>
      <c r="H66" s="120" t="str">
        <f>IF(Декабрь!$N$12&lt;&gt;0,Декабрь!$N$12," ")</f>
        <v xml:space="preserve"> </v>
      </c>
      <c r="I66" s="118" t="str">
        <f>IF(Декабрь!$H$13&lt;&gt;0,Декабрь!$H$13," ")</f>
        <v xml:space="preserve"> </v>
      </c>
      <c r="J66" s="20" t="str">
        <f>IF(Декабрь!$A$13&lt;&gt;0,Декабрь!$A$13," ")</f>
        <v xml:space="preserve"> </v>
      </c>
      <c r="K66" s="120" t="str">
        <f>IF(Декабрь!$N$13&lt;&gt;0,Декабрь!$N$13," ")</f>
        <v xml:space="preserve"> </v>
      </c>
      <c r="L66" s="118" t="str">
        <f>IF(Декабрь!$H$14&lt;&gt;0,Декабрь!$H$14," ")</f>
        <v xml:space="preserve"> </v>
      </c>
      <c r="M66" s="20" t="str">
        <f>IF(Декабрь!$A$14&lt;&gt;0,Декабрь!$A$14," ")</f>
        <v xml:space="preserve"> </v>
      </c>
      <c r="N66" s="120" t="str">
        <f>IF(Декабрь!$N$14&lt;&gt;0,Декабрь!$N$14," ")</f>
        <v xml:space="preserve"> </v>
      </c>
      <c r="O66" s="118" t="str">
        <f>IF(Декабрь!$H$15&lt;&gt;0,Декабрь!$H$15," ")</f>
        <v xml:space="preserve"> </v>
      </c>
      <c r="P66" s="20" t="str">
        <f>IF(Декабрь!$A$15&lt;&gt;0,Декабрь!$A$15," ")</f>
        <v xml:space="preserve"> </v>
      </c>
      <c r="Q66" s="120" t="str">
        <f>IF(Декабрь!$N$15&lt;&gt;0,Декабрь!$N$15," ")</f>
        <v xml:space="preserve"> </v>
      </c>
      <c r="R66" s="118" t="str">
        <f>IF(Декабрь!$H$16&lt;&gt;0,Декабрь!$H$16," ")</f>
        <v xml:space="preserve"> </v>
      </c>
      <c r="S66" s="20" t="str">
        <f>IF(Декабрь!$A$16&lt;&gt;0,Декабрь!$A$16," ")</f>
        <v xml:space="preserve"> </v>
      </c>
      <c r="T66" s="120" t="str">
        <f>IF(Декабрь!$N$16&lt;&gt;0,Декабрь!$N$16," ")</f>
        <v xml:space="preserve"> </v>
      </c>
      <c r="U66" s="3" t="str">
        <f>IF(Декабрь!$A$17&lt;&gt;0,Декабрь!$A$17," ")</f>
        <v>1 декабря</v>
      </c>
    </row>
    <row r="67" spans="1:21" ht="102" customHeight="1" thickBot="1" x14ac:dyDescent="0.3">
      <c r="A67" s="114" t="str">
        <f>IF(Декабрь!$C4&lt;&gt;0,Декабрь!$C4," ")</f>
        <v xml:space="preserve"> </v>
      </c>
      <c r="B67" s="115"/>
      <c r="C67" s="119"/>
      <c r="D67" s="21" t="str">
        <f>IF(Декабрь!$J$11&lt;&gt;0,Декабрь!$J$11," ")</f>
        <v xml:space="preserve">  </v>
      </c>
      <c r="E67" s="121"/>
      <c r="F67" s="119"/>
      <c r="G67" s="21" t="str">
        <f>IF(Декабрь!$J$12&lt;&gt;0,Декабрь!$J$12," ")</f>
        <v xml:space="preserve">  </v>
      </c>
      <c r="H67" s="121"/>
      <c r="I67" s="119"/>
      <c r="J67" s="21" t="str">
        <f>IF(Декабрь!$J$13&lt;&gt;0,Декабрь!$J$13," ")</f>
        <v xml:space="preserve">  </v>
      </c>
      <c r="K67" s="121"/>
      <c r="L67" s="119"/>
      <c r="M67" s="21" t="str">
        <f>IF(Декабрь!$J$14&lt;&gt;0,Декабрь!$J$14," ")</f>
        <v xml:space="preserve">  </v>
      </c>
      <c r="N67" s="121"/>
      <c r="O67" s="119"/>
      <c r="P67" s="21" t="str">
        <f>IF(Декабрь!$J$15&lt;&gt;0,Декабрь!$J$15," ")</f>
        <v xml:space="preserve">  </v>
      </c>
      <c r="Q67" s="121"/>
      <c r="R67" s="119"/>
      <c r="S67" s="21" t="str">
        <f>IF(Декабрь!$J$16&lt;&gt;0,Декабрь!$J$16," ")</f>
        <v xml:space="preserve">  </v>
      </c>
      <c r="T67" s="121"/>
      <c r="U67" s="73" t="str">
        <f>IF(Декабрь!$J$17&lt;&gt;0,Декабрь!$J$17," ")</f>
        <v xml:space="preserve">День воинской славы России. День победы русской эскадры
под командованием П. С. Нахимова над турецкой эскадрой у мыса Синоп (1853)  </v>
      </c>
    </row>
    <row r="68" spans="1:21" ht="18" customHeight="1" x14ac:dyDescent="0.25">
      <c r="A68" s="122">
        <v>2</v>
      </c>
      <c r="B68" s="123"/>
      <c r="C68" s="118" t="str">
        <f>IF(Декабрь!$H$18&lt;&gt;0,Декабрь!$H$18," ")</f>
        <v xml:space="preserve">Модули: Внеурочная деятельность Взаимодействие с родителями </v>
      </c>
      <c r="D68" s="20" t="str">
        <f>IF(Декабрь!$A$18&lt;&gt;0,Декабрь!$A$18," ")</f>
        <v>2 декабря</v>
      </c>
      <c r="E68" s="120" t="str">
        <f>IF(Декабрь!$N$18&lt;&gt;0,Декабрь!$N$18," ")</f>
        <v xml:space="preserve">Направления: Эстетическое Патриотическое </v>
      </c>
      <c r="F68" s="118" t="str">
        <f>IF(Декабрь!$H$19&lt;&gt;0,Декабрь!$H$19," ")</f>
        <v xml:space="preserve"> </v>
      </c>
      <c r="G68" s="20" t="str">
        <f>IF(Декабрь!$A$19&lt;&gt;0,Декабрь!$A$19," ")</f>
        <v>3 декабря</v>
      </c>
      <c r="H68" s="120" t="str">
        <f>IF(Декабрь!$N$19&lt;&gt;0,Декабрь!$N$19," ")</f>
        <v xml:space="preserve"> </v>
      </c>
      <c r="I68" s="118" t="str">
        <f>IF(Декабрь!$H$20&lt;&gt;0,Декабрь!$H$20," ")</f>
        <v xml:space="preserve"> </v>
      </c>
      <c r="J68" s="20" t="str">
        <f>IF(Декабрь!$A$20&lt;&gt;0,Декабрь!$A$20," ")</f>
        <v>4 декабря</v>
      </c>
      <c r="K68" s="120" t="str">
        <f>IF(Декабрь!$N$20&lt;&gt;0,Декабрь!$N$20," ")</f>
        <v xml:space="preserve"> </v>
      </c>
      <c r="L68" s="118" t="str">
        <f>IF(Декабрь!$H$21&lt;&gt;0,Декабрь!$H$21," ")</f>
        <v xml:space="preserve"> </v>
      </c>
      <c r="M68" s="20" t="str">
        <f>IF(Декабрь!$A$21&lt;&gt;0,Декабрь!$A$21," ")</f>
        <v>5 декабря</v>
      </c>
      <c r="N68" s="120" t="str">
        <f>IF(Декабрь!$N$21&lt;&gt;0,Декабрь!$N$21," ")</f>
        <v xml:space="preserve"> </v>
      </c>
      <c r="O68" s="118" t="str">
        <f>IF(Декабрь!$H$22&lt;&gt;0,Декабрь!$H$22," ")</f>
        <v xml:space="preserve">Модули: Внеурочная деятельность  </v>
      </c>
      <c r="P68" s="20" t="str">
        <f>IF(Декабрь!$A$22&lt;&gt;0,Декабрь!$A$22," ")</f>
        <v>6 декабря</v>
      </c>
      <c r="Q68" s="120" t="str">
        <f>IF(Декабрь!$N$22&lt;&gt;0,Декабрь!$N$22," ")</f>
        <v xml:space="preserve"> </v>
      </c>
      <c r="R68" s="118" t="str">
        <f>IF(Декабрь!$H$23&lt;&gt;0,Декабрь!$H$23," ")</f>
        <v xml:space="preserve"> </v>
      </c>
      <c r="S68" s="20" t="str">
        <f>IF(Декабрь!$A$23&lt;&gt;0,Декабрь!$A$23," ")</f>
        <v>7 декабря</v>
      </c>
      <c r="T68" s="120" t="str">
        <f>IF(Декабрь!$N$23&lt;&gt;0,Декабрь!$N$23," ")</f>
        <v xml:space="preserve"> </v>
      </c>
      <c r="U68" s="3" t="str">
        <f>IF(Декабрь!$A$24&lt;&gt;0,Декабрь!$A$24," ")</f>
        <v>8 декабря</v>
      </c>
    </row>
    <row r="69" spans="1:21" ht="102" customHeight="1" thickBot="1" x14ac:dyDescent="0.3">
      <c r="A69" s="114" t="str">
        <f>IF(Декабрь!$C5&lt;&gt;0,Декабрь!$C5," ")</f>
        <v>Декада SOS</v>
      </c>
      <c r="B69" s="115"/>
      <c r="C69" s="119"/>
      <c r="D69" s="21" t="str">
        <f>IF(Декабрь!$J$18&lt;&gt;0,Декабрь!$J$18," ")</f>
        <v xml:space="preserve">Городской конкурс литературных и исследовательских работ «Мой многонациональный Мурманск». Патриотическая акция "С Новым годом, защитник!" - рисунки, поделки, угощения для бойцов. Срок - до 20.12.24 КВД "РОВ"  </v>
      </c>
      <c r="E69" s="121"/>
      <c r="F69" s="119"/>
      <c r="G69" s="21" t="str">
        <f>IF(Декабрь!$J$19&lt;&gt;0,Декабрь!$J$19," ")</f>
        <v xml:space="preserve">День Неизвестного Солдата  </v>
      </c>
      <c r="H69" s="121"/>
      <c r="I69" s="119"/>
      <c r="J69" s="21" t="str">
        <f>IF(Декабрь!$J$20&lt;&gt;0,Декабрь!$J$20," ")</f>
        <v xml:space="preserve">  </v>
      </c>
      <c r="K69" s="121"/>
      <c r="L69" s="119"/>
      <c r="M69" s="74" t="str">
        <f>IF(Декабрь!$J$21&lt;&gt;0,Декабрь!$J$21," ")</f>
        <v xml:space="preserve">День добровольца (волонтёра) 
День воинской славы России. День начала контрнаступления советских войск
против немецко-фашистских войск в битве под Москвой (1941)  </v>
      </c>
      <c r="N69" s="121"/>
      <c r="O69" s="119"/>
      <c r="P69" s="21" t="str">
        <f>IF(Декабрь!$J$22&lt;&gt;0,Декабрь!$J$22," ")</f>
        <v xml:space="preserve">  КВД "На Севере - жить!"</v>
      </c>
      <c r="Q69" s="121"/>
      <c r="R69" s="119"/>
      <c r="S69" s="21" t="str">
        <f>IF(Декабрь!$J$23&lt;&gt;0,Декабрь!$J$23," ")</f>
        <v xml:space="preserve">  </v>
      </c>
      <c r="T69" s="121"/>
      <c r="U69" s="4" t="str">
        <f>IF(Декабрь!$J$24&lt;&gt;0,Декабрь!$J$24," ")</f>
        <v xml:space="preserve">  </v>
      </c>
    </row>
    <row r="70" spans="1:21" ht="18" customHeight="1" x14ac:dyDescent="0.25">
      <c r="A70" s="122">
        <v>3</v>
      </c>
      <c r="B70" s="123"/>
      <c r="C70" s="118" t="str">
        <f>IF(Декабрь!$H$25&lt;&gt;0,Декабрь!$H$25," ")</f>
        <v xml:space="preserve">Модули: Внеурочная деятельность Основные школьные дела </v>
      </c>
      <c r="D70" s="20" t="str">
        <f>IF(Декабрь!$A$25&lt;&gt;0,Декабрь!$A$25," ")</f>
        <v>9 декабря</v>
      </c>
      <c r="E70" s="120" t="str">
        <f>IF(Декабрь!$N$25&lt;&gt;0,Декабрь!$N$25," ")</f>
        <v xml:space="preserve">Направления: Патриотическое  </v>
      </c>
      <c r="F70" s="118" t="str">
        <f>IF(Декабрь!$H$26&lt;&gt;0,Декабрь!$H$26," ")</f>
        <v xml:space="preserve">Модули: Взаимодействие с родителями Основные школьные дела </v>
      </c>
      <c r="G70" s="20" t="str">
        <f>IF(Декабрь!$A$26&lt;&gt;0,Декабрь!$A$26," ")</f>
        <v>10 декабря</v>
      </c>
      <c r="H70" s="120" t="str">
        <f>IF(Декабрь!$N$26&lt;&gt;0,Декабрь!$N$26," ")</f>
        <v xml:space="preserve">Направления: Эстетическое  </v>
      </c>
      <c r="I70" s="118" t="str">
        <f>IF(Декабрь!$H$27&lt;&gt;0,Декабрь!$H$27," ")</f>
        <v xml:space="preserve"> </v>
      </c>
      <c r="J70" s="20" t="str">
        <f>IF(Декабрь!$A$27&lt;&gt;0,Декабрь!$A$27," ")</f>
        <v>11 декабря</v>
      </c>
      <c r="K70" s="120" t="str">
        <f>IF(Декабрь!$N$27&lt;&gt;0,Декабрь!$N$27," ")</f>
        <v xml:space="preserve"> </v>
      </c>
      <c r="L70" s="118" t="str">
        <f>IF(Декабрь!$H$28&lt;&gt;0,Декабрь!$H$28," ")</f>
        <v xml:space="preserve">Модули: Внеурочная деятельность  </v>
      </c>
      <c r="M70" s="20" t="str">
        <f>IF(Декабрь!$A$28&lt;&gt;0,Декабрь!$A$28," ")</f>
        <v>12 декабря</v>
      </c>
      <c r="N70" s="120" t="str">
        <f>IF(Декабрь!$N$28&lt;&gt;0,Декабрь!$N$28," ")</f>
        <v xml:space="preserve">Направления: Гражданское  </v>
      </c>
      <c r="O70" s="118" t="str">
        <f>IF(Декабрь!$H$29&lt;&gt;0,Декабрь!$H$29," ")</f>
        <v xml:space="preserve">Модули: Внеурочная деятельность  </v>
      </c>
      <c r="P70" s="20" t="str">
        <f>IF(Декабрь!$A$29&lt;&gt;0,Декабрь!$A$29," ")</f>
        <v>13 декабря</v>
      </c>
      <c r="Q70" s="120" t="str">
        <f>IF(Декабрь!$N$29&lt;&gt;0,Декабрь!$N$29," ")</f>
        <v xml:space="preserve">Направления: Патриотическое  </v>
      </c>
      <c r="R70" s="118" t="str">
        <f>IF(Декабрь!$H$30&lt;&gt;0,Декабрь!$H$30," ")</f>
        <v xml:space="preserve"> </v>
      </c>
      <c r="S70" s="20" t="str">
        <f>IF(Декабрь!$A$30&lt;&gt;0,Декабрь!$A$30," ")</f>
        <v>14 декабря</v>
      </c>
      <c r="T70" s="120" t="str">
        <f>IF(Декабрь!$N$30&lt;&gt;0,Декабрь!$N$30," ")</f>
        <v xml:space="preserve"> </v>
      </c>
      <c r="U70" s="3" t="str">
        <f>IF(Декабрь!$A$31&lt;&gt;0,Декабрь!$A$31," ")</f>
        <v>15 декабря</v>
      </c>
    </row>
    <row r="71" spans="1:21" ht="102" customHeight="1" thickBot="1" x14ac:dyDescent="0.3">
      <c r="A71" s="114" t="str">
        <f>IF(Декабрь!$C6&lt;&gt;0,Декабрь!$C6," ")</f>
        <v>Декада SOS</v>
      </c>
      <c r="B71" s="115"/>
      <c r="C71" s="119"/>
      <c r="D71" s="21" t="str">
        <f>IF(Декабрь!$J$25&lt;&gt;0,Декабрь!$J$25," ")</f>
        <v xml:space="preserve">День Героев Отечества Торжественный митинг у парты героя (по классам, по графику) КВД "РОВ"  </v>
      </c>
      <c r="E71" s="121"/>
      <c r="F71" s="119"/>
      <c r="G71" s="21" t="str">
        <f>IF(Декабрь!$J$26&lt;&gt;0,Декабрь!$J$26," ")</f>
        <v xml:space="preserve"> Начало приема работ на Новогодний фестиваль искусств </v>
      </c>
      <c r="H71" s="121"/>
      <c r="I71" s="119"/>
      <c r="J71" s="21" t="str">
        <f>IF(Декабрь!$J$27&lt;&gt;0,Декабрь!$J$27," ")</f>
        <v xml:space="preserve">  </v>
      </c>
      <c r="K71" s="121"/>
      <c r="L71" s="119"/>
      <c r="M71" s="21" t="str">
        <f>IF(Декабрь!$J$28&lt;&gt;0,Декабрь!$J$28," ")</f>
        <v xml:space="preserve">День Конституции Российской Федерации        Всероссийский единый урок «Права человека»  </v>
      </c>
      <c r="N71" s="121"/>
      <c r="O71" s="119"/>
      <c r="P71" s="21" t="str">
        <f>IF(Декабрь!$J$29&lt;&gt;0,Декабрь!$J$29," ")</f>
        <v xml:space="preserve">  КВД "На Севере - жить!"</v>
      </c>
      <c r="Q71" s="121"/>
      <c r="R71" s="119"/>
      <c r="S71" s="21" t="str">
        <f>IF(Декабрь!$J$30&lt;&gt;0,Декабрь!$J$30," ")</f>
        <v xml:space="preserve">  </v>
      </c>
      <c r="T71" s="121"/>
      <c r="U71" s="4" t="str">
        <f>IF(Декабрь!$J$31&lt;&gt;0,Декабрь!$J$31," ")</f>
        <v xml:space="preserve">  </v>
      </c>
    </row>
    <row r="72" spans="1:21" ht="18" customHeight="1" x14ac:dyDescent="0.25">
      <c r="A72" s="122">
        <v>4</v>
      </c>
      <c r="B72" s="123"/>
      <c r="C72" s="118" t="str">
        <f>IF(Декабрь!$H$32&lt;&gt;0,Декабрь!$H$32," ")</f>
        <v xml:space="preserve">Модули: Внеурочная деятельность Профилактика и безопасность </v>
      </c>
      <c r="D72" s="20" t="str">
        <f>IF(Декабрь!$A$32&lt;&gt;0,Декабрь!$A$32," ")</f>
        <v>16 декабря</v>
      </c>
      <c r="E72" s="120" t="str">
        <f>IF(Декабрь!$N$32&lt;&gt;0,Декабрь!$N$32," ")</f>
        <v xml:space="preserve">Направления: Гражданское  </v>
      </c>
      <c r="F72" s="118" t="str">
        <f>IF(Декабрь!$H$33&lt;&gt;0,Декабрь!$H$33," ")</f>
        <v xml:space="preserve"> </v>
      </c>
      <c r="G72" s="20" t="str">
        <f>IF(Декабрь!$A$33&lt;&gt;0,Декабрь!$A$33," ")</f>
        <v>17 декабря</v>
      </c>
      <c r="H72" s="120" t="str">
        <f>IF(Декабрь!$N$33&lt;&gt;0,Декабрь!$N$33," ")</f>
        <v xml:space="preserve"> </v>
      </c>
      <c r="I72" s="118" t="str">
        <f>IF(Декабрь!$H$34&lt;&gt;0,Декабрь!$H$34," ")</f>
        <v xml:space="preserve"> </v>
      </c>
      <c r="J72" s="20" t="str">
        <f>IF(Декабрь!$A$34&lt;&gt;0,Декабрь!$A$34," ")</f>
        <v>18 декабря</v>
      </c>
      <c r="K72" s="120" t="str">
        <f>IF(Декабрь!$N$34&lt;&gt;0,Декабрь!$N$34," ")</f>
        <v xml:space="preserve"> </v>
      </c>
      <c r="L72" s="118" t="str">
        <f>IF(Декабрь!$H$35&lt;&gt;0,Декабрь!$H$35," ")</f>
        <v xml:space="preserve"> </v>
      </c>
      <c r="M72" s="20" t="str">
        <f>IF(Декабрь!$A$35&lt;&gt;0,Декабрь!$A$35," ")</f>
        <v>19 декабря</v>
      </c>
      <c r="N72" s="120" t="str">
        <f>IF(Декабрь!$N$35&lt;&gt;0,Декабрь!$N$35," ")</f>
        <v xml:space="preserve"> </v>
      </c>
      <c r="O72" s="118" t="str">
        <f>IF(Декабрь!$H$36&lt;&gt;0,Декабрь!$H$36," ")</f>
        <v xml:space="preserve">Модули: Внеурочная деятельность  </v>
      </c>
      <c r="P72" s="20" t="str">
        <f>IF(Декабрь!$A$36&lt;&gt;0,Декабрь!$A$36," ")</f>
        <v>20 декабря</v>
      </c>
      <c r="Q72" s="120" t="str">
        <f>IF(Декабрь!$N$36&lt;&gt;0,Декабрь!$N$36," ")</f>
        <v xml:space="preserve">Направления: Патриотическое  </v>
      </c>
      <c r="R72" s="118" t="str">
        <f>IF(Декабрь!$H$37&lt;&gt;0,Декабрь!$H$37," ")</f>
        <v xml:space="preserve"> </v>
      </c>
      <c r="S72" s="20" t="str">
        <f>IF(Декабрь!$A$37&lt;&gt;0,Декабрь!$A$37," ")</f>
        <v>21 декабря</v>
      </c>
      <c r="T72" s="120" t="str">
        <f>IF(Декабрь!$N$37&lt;&gt;0,Декабрь!$N$37," ")</f>
        <v xml:space="preserve"> </v>
      </c>
      <c r="U72" s="3" t="str">
        <f>IF(Декабрь!$A$38&lt;&gt;0,Декабрь!$A$38," ")</f>
        <v>22 декабря</v>
      </c>
    </row>
    <row r="73" spans="1:21" ht="102" customHeight="1" thickBot="1" x14ac:dyDescent="0.3">
      <c r="A73" s="114" t="str">
        <f>IF(Декабрь!$C7&lt;&gt;0,Декабрь!$C7," ")</f>
        <v>Городская профилактическая акция "Безопасные каникулы"</v>
      </c>
      <c r="B73" s="115"/>
      <c r="C73" s="119"/>
      <c r="D73" s="21" t="str">
        <f>IF(Декабрь!$J$32&lt;&gt;0,Декабрь!$J$32," ")</f>
        <v xml:space="preserve"> Городская профилактическая акция "Безопасные каникулы"  1) КВД "РОВ"                                                    2) Занятие по БДД "Правила безопасного поведения при пользовании транспортными средствами" Беседы о правилах безопасного поведения  (Инструкции № 2,3,7,16,17)</v>
      </c>
      <c r="E73" s="121"/>
      <c r="F73" s="119"/>
      <c r="G73" s="21" t="str">
        <f>IF(Декабрь!$J$33&lt;&gt;0,Декабрь!$J$33," ")</f>
        <v xml:space="preserve">  </v>
      </c>
      <c r="H73" s="121"/>
      <c r="I73" s="119"/>
      <c r="J73" s="21" t="str">
        <f>IF(Декабрь!$J$34&lt;&gt;0,Декабрь!$J$34," ")</f>
        <v xml:space="preserve">  </v>
      </c>
      <c r="K73" s="121"/>
      <c r="L73" s="119"/>
      <c r="M73" s="21" t="str">
        <f>IF(Декабрь!$J$35&lt;&gt;0,Декабрь!$J$35," ")</f>
        <v xml:space="preserve">  </v>
      </c>
      <c r="N73" s="121"/>
      <c r="O73" s="119"/>
      <c r="P73" s="21" t="str">
        <f>IF(Декабрь!$J$36&lt;&gt;0,Декабрь!$J$36," ")</f>
        <v>День работника органов безопасности Российской Федерации  КВД "На Севере - жить!"</v>
      </c>
      <c r="Q73" s="121"/>
      <c r="R73" s="119"/>
      <c r="S73" s="21" t="str">
        <f>IF(Декабрь!$J$37&lt;&gt;0,Декабрь!$J$37," ")</f>
        <v xml:space="preserve">  </v>
      </c>
      <c r="T73" s="121"/>
      <c r="U73" s="4" t="str">
        <f>IF(Декабрь!$J$38&lt;&gt;0,Декабрь!$J$38," ")</f>
        <v xml:space="preserve">  </v>
      </c>
    </row>
    <row r="74" spans="1:21" ht="18" customHeight="1" x14ac:dyDescent="0.25">
      <c r="A74" s="122">
        <v>5</v>
      </c>
      <c r="B74" s="123"/>
      <c r="C74" s="118" t="str">
        <f>IF(Декабрь!$H$39&lt;&gt;0,Декабрь!$H$39," ")</f>
        <v xml:space="preserve">Модули: Внеурочная деятельность  </v>
      </c>
      <c r="D74" s="20" t="str">
        <f>IF(Декабрь!$A$39&lt;&gt;0,Декабрь!$A$39," ")</f>
        <v>23 декабря</v>
      </c>
      <c r="E74" s="120" t="str">
        <f>IF(Декабрь!$N$39&lt;&gt;0,Декабрь!$N$39," ")</f>
        <v xml:space="preserve"> </v>
      </c>
      <c r="F74" s="118" t="str">
        <f>IF(Декабрь!$H$40&lt;&gt;0,Декабрь!$H$40," ")</f>
        <v xml:space="preserve"> </v>
      </c>
      <c r="G74" s="20" t="str">
        <f>IF(Декабрь!$A$40&lt;&gt;0,Декабрь!$A$40," ")</f>
        <v>24 декабря</v>
      </c>
      <c r="H74" s="120" t="str">
        <f>IF(Декабрь!$N$40&lt;&gt;0,Декабрь!$N$40," ")</f>
        <v xml:space="preserve"> </v>
      </c>
      <c r="I74" s="118" t="str">
        <f>IF(Декабрь!$H$41&lt;&gt;0,Декабрь!$H$41," ")</f>
        <v xml:space="preserve"> </v>
      </c>
      <c r="J74" s="20" t="str">
        <f>IF(Декабрь!$A$41&lt;&gt;0,Декабрь!$A$41," ")</f>
        <v>25 декабря</v>
      </c>
      <c r="K74" s="120" t="str">
        <f>IF(Декабрь!$N$41&lt;&gt;0,Декабрь!$N$41," ")</f>
        <v xml:space="preserve"> </v>
      </c>
      <c r="L74" s="118" t="str">
        <f>IF(Декабрь!$H$42&lt;&gt;0,Декабрь!$H$42," ")</f>
        <v xml:space="preserve"> </v>
      </c>
      <c r="M74" s="20" t="str">
        <f>IF(Декабрь!$A$42&lt;&gt;0,Декабрь!$A$42," ")</f>
        <v>26 декабря</v>
      </c>
      <c r="N74" s="120" t="str">
        <f>IF(Декабрь!$N$42&lt;&gt;0,Декабрь!$N$42," ")</f>
        <v xml:space="preserve"> </v>
      </c>
      <c r="O74" s="118" t="str">
        <f>IF(Декабрь!$H$43&lt;&gt;0,Декабрь!$H$43," ")</f>
        <v xml:space="preserve">Модули: Внеурочная деятельность  </v>
      </c>
      <c r="P74" s="20" t="str">
        <f>IF(Декабрь!$A$43&lt;&gt;0,Декабрь!$A$43," ")</f>
        <v>27 декабря</v>
      </c>
      <c r="Q74" s="120" t="str">
        <f>IF(Декабрь!$N$43&lt;&gt;0,Декабрь!$N$43," ")</f>
        <v xml:space="preserve">Направления: Трудовое Патриотическое </v>
      </c>
      <c r="R74" s="118" t="str">
        <f>IF(Декабрь!$H$44&lt;&gt;0,Декабрь!$H$44," ")</f>
        <v xml:space="preserve"> </v>
      </c>
      <c r="S74" s="20" t="str">
        <f>IF(Декабрь!$A$44&lt;&gt;0,Декабрь!$A$44," ")</f>
        <v>28 декабря</v>
      </c>
      <c r="T74" s="120" t="str">
        <f>IF(Декабрь!$N$44&lt;&gt;0,Декабрь!$N$44," ")</f>
        <v xml:space="preserve"> </v>
      </c>
      <c r="U74" s="3" t="str">
        <f>IF(Декабрь!$A$45&lt;&gt;0,Декабрь!$A$45," ")</f>
        <v>29 декабря</v>
      </c>
    </row>
    <row r="75" spans="1:21" ht="102" customHeight="1" thickBot="1" x14ac:dyDescent="0.3">
      <c r="A75" s="114" t="str">
        <f>IF(Декабрь!$C8&lt;&gt;0,Декабрь!$C8," ")</f>
        <v>Городская профилактическая акция "Безопасные каникулы"</v>
      </c>
      <c r="B75" s="115"/>
      <c r="C75" s="119"/>
      <c r="D75" s="21" t="str">
        <f>IF(Декабрь!$J$39&lt;&gt;0,Декабрь!$J$39," ")</f>
        <v xml:space="preserve">225 лет со дня рождения русского художника К. П. Брюллова (1799–1852)  КВД "РОВ"  </v>
      </c>
      <c r="E75" s="121"/>
      <c r="F75" s="119"/>
      <c r="G75" s="68" t="str">
        <f>IF(Декабрь!$J$40&lt;&gt;0,Декабрь!$J$40," ")</f>
        <v xml:space="preserve">День воинской славы России. День взятия турецкой крепости Измаил
русскими войсками под командованием А. В. Суворова (1790)  </v>
      </c>
      <c r="H75" s="121"/>
      <c r="I75" s="119"/>
      <c r="J75" s="21" t="str">
        <f>IF(Декабрь!$J$41&lt;&gt;0,Декабрь!$J$41," ")</f>
        <v xml:space="preserve">  </v>
      </c>
      <c r="K75" s="121"/>
      <c r="L75" s="119"/>
      <c r="M75" s="21" t="str">
        <f>IF(Декабрь!$J$42&lt;&gt;0,Декабрь!$J$42," ")</f>
        <v xml:space="preserve">  </v>
      </c>
      <c r="N75" s="121"/>
      <c r="O75" s="119"/>
      <c r="P75" s="21" t="str">
        <f>IF(Декабрь!$J$43&lt;&gt;0,Декабрь!$J$43," ")</f>
        <v xml:space="preserve">  1) КВД "На Севере - жить!"                      2) Уборка кабинетов                                  3) Беседы о правилах безопасного поведения  (Инструкции № 2,3,7,16,17,21,22)</v>
      </c>
      <c r="Q75" s="121"/>
      <c r="R75" s="119"/>
      <c r="S75" s="21" t="str">
        <f>IF(Декабрь!$J$44&lt;&gt;0,Декабрь!$J$44," ")</f>
        <v xml:space="preserve">Международный день кино  </v>
      </c>
      <c r="T75" s="121"/>
      <c r="U75" s="4" t="str">
        <f>IF(Декабрь!$J$45&lt;&gt;0,Декабрь!$J$45," ")</f>
        <v xml:space="preserve">  </v>
      </c>
    </row>
    <row r="76" spans="1:21" ht="18" customHeight="1" thickBot="1" x14ac:dyDescent="0.3">
      <c r="A76" s="116">
        <v>6</v>
      </c>
      <c r="B76" s="117"/>
      <c r="C76" s="118" t="str">
        <f>IF(Декабрь!$H$46&lt;&gt;0,Декабрь!$H$46," ")</f>
        <v xml:space="preserve"> </v>
      </c>
      <c r="D76" s="20" t="str">
        <f>IF(Декабрь!$A$46&lt;&gt;0,Декабрь!$A$46," ")</f>
        <v>30 декабря</v>
      </c>
      <c r="E76" s="120" t="str">
        <f>IF(Декабрь!$N$46&lt;&gt;0,Декабрь!$N$46," ")</f>
        <v xml:space="preserve"> </v>
      </c>
      <c r="F76" s="118" t="str">
        <f>IF(Декабрь!$H$47&lt;&gt;0,Декабрь!$H$47," ")</f>
        <v xml:space="preserve"> </v>
      </c>
      <c r="G76" s="20" t="str">
        <f>IF(Декабрь!$A$47&lt;&gt;0,Декабрь!$A$47," ")</f>
        <v>31 декабря</v>
      </c>
      <c r="H76" s="120" t="str">
        <f>IF(Декабрь!$N$47&lt;&gt;0,Декабрь!$N$47," ")</f>
        <v xml:space="preserve"> </v>
      </c>
      <c r="I76" s="118" t="str">
        <f>IF(Декабрь!$H$48&lt;&gt;0,Декабрь!$H$48," ")</f>
        <v xml:space="preserve"> </v>
      </c>
      <c r="J76" s="20" t="str">
        <f>IF(Декабрь!$A$48&lt;&gt;0,Декабрь!$A$48," ")</f>
        <v xml:space="preserve"> </v>
      </c>
      <c r="K76" s="120" t="str">
        <f>IF(Декабрь!$N$48&lt;&gt;0,Декабрь!$N$48," ")</f>
        <v xml:space="preserve"> </v>
      </c>
      <c r="L76" s="118" t="str">
        <f>IF(Декабрь!$H$49&lt;&gt;0,Декабрь!$H$49," ")</f>
        <v xml:space="preserve"> </v>
      </c>
      <c r="M76" s="20" t="str">
        <f>IF(Декабрь!$A$49&lt;&gt;0,Декабрь!$A$49," ")</f>
        <v xml:space="preserve"> </v>
      </c>
      <c r="N76" s="120" t="str">
        <f>IF(Декабрь!$N$49&lt;&gt;0,Декабрь!$N$49," ")</f>
        <v xml:space="preserve"> </v>
      </c>
      <c r="O76" s="118" t="str">
        <f>IF(Декабрь!$H$50&lt;&gt;0,Декабрь!$H$50," ")</f>
        <v xml:space="preserve"> </v>
      </c>
      <c r="P76" s="20" t="str">
        <f>IF(Декабрь!$A$50&lt;&gt;0,Декабрь!$A$50," ")</f>
        <v xml:space="preserve"> </v>
      </c>
      <c r="Q76" s="120" t="str">
        <f>IF(Декабрь!$N$50&lt;&gt;0,Декабрь!$N$50," ")</f>
        <v xml:space="preserve"> </v>
      </c>
      <c r="R76" s="118" t="str">
        <f>IF(Декабрь!$H$51&lt;&gt;0,Декабрь!$H$51," ")</f>
        <v xml:space="preserve"> </v>
      </c>
      <c r="S76" s="20" t="str">
        <f>IF(Декабрь!$A$51&lt;&gt;0,Декабрь!$A$51," ")</f>
        <v xml:space="preserve"> </v>
      </c>
      <c r="T76" s="120" t="str">
        <f>IF(Декабрь!$N$51&lt;&gt;0,Декабрь!$N$51," ")</f>
        <v xml:space="preserve"> </v>
      </c>
      <c r="U76" s="3" t="str">
        <f>IF(Декабрь!$A$52&lt;&gt;0,Декабрь!$A$52," ")</f>
        <v xml:space="preserve"> </v>
      </c>
    </row>
    <row r="77" spans="1:21" ht="92.25" customHeight="1" thickBot="1" x14ac:dyDescent="0.3">
      <c r="A77" s="114" t="str">
        <f>IF(Декабрь!$C9&lt;&gt;0,Декабрь!$C9," ")</f>
        <v xml:space="preserve"> </v>
      </c>
      <c r="B77" s="115"/>
      <c r="C77" s="119"/>
      <c r="D77" s="21" t="str">
        <f>IF(Декабрь!$J$46&lt;&gt;0,Декабрь!$J$46," ")</f>
        <v xml:space="preserve">  </v>
      </c>
      <c r="E77" s="121"/>
      <c r="F77" s="119"/>
      <c r="G77" s="21" t="str">
        <f>IF(Декабрь!$J$47&lt;&gt;0,Декабрь!$J$47," ")</f>
        <v xml:space="preserve">  </v>
      </c>
      <c r="H77" s="121"/>
      <c r="I77" s="119"/>
      <c r="J77" s="21" t="str">
        <f>IF(Декабрь!$J$48&lt;&gt;0,Декабрь!$J$48," ")</f>
        <v xml:space="preserve">  </v>
      </c>
      <c r="K77" s="121"/>
      <c r="L77" s="119"/>
      <c r="M77" s="21" t="str">
        <f>IF(Декабрь!$J$49&lt;&gt;0,Декабрь!$J$49," ")</f>
        <v xml:space="preserve">  </v>
      </c>
      <c r="N77" s="121"/>
      <c r="O77" s="119"/>
      <c r="P77" s="21" t="str">
        <f>IF(Декабрь!$J$50&lt;&gt;0,Декабрь!$J$50," ")</f>
        <v xml:space="preserve">  </v>
      </c>
      <c r="Q77" s="121"/>
      <c r="R77" s="119"/>
      <c r="S77" s="21" t="str">
        <f>IF(Декабрь!$J$51&lt;&gt;0,Декабрь!$J$51," ")</f>
        <v xml:space="preserve"> </v>
      </c>
      <c r="T77" s="121"/>
      <c r="U77" s="4" t="str">
        <f>IF(Декабрь!$J$52&lt;&gt;0,Декабрь!$J$52," ")</f>
        <v xml:space="preserve"> </v>
      </c>
    </row>
    <row r="82" spans="1:21" ht="33" customHeight="1" x14ac:dyDescent="0.25">
      <c r="A82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82" s="126"/>
      <c r="C82" s="126"/>
      <c r="D82" s="126"/>
      <c r="E82" s="126"/>
      <c r="F82" s="126"/>
      <c r="G82" s="126"/>
      <c r="H82" s="126"/>
      <c r="I82" s="126"/>
      <c r="J82" s="126"/>
      <c r="K82" s="126"/>
      <c r="L82" s="126"/>
      <c r="M82" s="126"/>
      <c r="N82" s="126"/>
      <c r="O82" s="126"/>
      <c r="P82" s="126"/>
      <c r="Q82" s="126"/>
      <c r="R82" s="126"/>
      <c r="S82" s="126"/>
      <c r="T82" s="126"/>
      <c r="U82" s="126"/>
    </row>
    <row r="83" spans="1:21" ht="39.75" customHeight="1" x14ac:dyDescent="0.25">
      <c r="A83" s="124" t="str">
        <f>'Основные сведения'!$B$5</f>
        <v>План-сетка воспитательной работы на 2024-2025 учебный год</v>
      </c>
      <c r="B83" s="124"/>
      <c r="C83" s="124"/>
      <c r="D83" s="124"/>
      <c r="E83" s="124"/>
      <c r="F83" s="124"/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124"/>
    </row>
    <row r="84" spans="1:21" ht="18.75" customHeight="1" x14ac:dyDescent="0.25">
      <c r="A84" s="125" t="str">
        <f>CONCATENATE("в ",'Основные сведения'!B4," классе")</f>
        <v>в 7а классе</v>
      </c>
      <c r="B84" s="125"/>
      <c r="C84" s="125"/>
      <c r="D84" s="125"/>
      <c r="E84" s="125"/>
      <c r="F84" s="125"/>
      <c r="G84" s="125"/>
      <c r="H84" s="125"/>
      <c r="I84" s="125"/>
      <c r="J84" s="125"/>
      <c r="K84" s="125"/>
      <c r="L84" s="125"/>
      <c r="M84" s="125"/>
      <c r="N84" s="125"/>
      <c r="O84" s="125"/>
      <c r="P84" s="125"/>
      <c r="Q84" s="125"/>
      <c r="R84" s="125"/>
      <c r="S84" s="125"/>
      <c r="T84" s="125"/>
      <c r="U84" s="125"/>
    </row>
    <row r="85" spans="1:21" ht="17.45" customHeight="1" x14ac:dyDescent="0.25">
      <c r="A85" s="125" t="str">
        <f>Январь!A1</f>
        <v>Январь</v>
      </c>
      <c r="B85" s="125"/>
      <c r="C85" s="125"/>
      <c r="D85" s="125"/>
      <c r="E85" s="125"/>
      <c r="F85" s="125"/>
      <c r="G85" s="125"/>
      <c r="H85" s="125"/>
      <c r="I85" s="125"/>
      <c r="J85" s="125"/>
      <c r="K85" s="125"/>
      <c r="L85" s="125"/>
      <c r="M85" s="125"/>
      <c r="N85" s="125"/>
      <c r="O85" s="125"/>
      <c r="P85" s="125"/>
      <c r="Q85" s="125"/>
      <c r="R85" s="125"/>
      <c r="S85" s="125"/>
      <c r="T85" s="125"/>
      <c r="U85" s="125"/>
    </row>
    <row r="86" spans="1:21" ht="31.5" customHeight="1" thickBot="1" x14ac:dyDescent="0.3">
      <c r="A86" s="130" t="str">
        <f>IF(Январь!$C3&lt;&gt;0,Январь!$C3," ")</f>
        <v xml:space="preserve"> </v>
      </c>
      <c r="B86" s="130"/>
      <c r="C86" s="130"/>
      <c r="D86" s="130"/>
      <c r="E86" s="130"/>
      <c r="F86" s="130"/>
      <c r="G86" s="130"/>
      <c r="H86" s="130"/>
      <c r="I86" s="130"/>
      <c r="J86" s="130"/>
      <c r="K86" s="130"/>
      <c r="L86" s="130"/>
      <c r="M86" s="130"/>
      <c r="N86" s="130"/>
      <c r="O86" s="130"/>
      <c r="P86" s="130"/>
      <c r="Q86" s="130"/>
      <c r="R86" s="130"/>
      <c r="S86" s="130"/>
      <c r="T86" s="130"/>
      <c r="U86" s="130"/>
    </row>
    <row r="87" spans="1:21" ht="36.75" customHeight="1" thickBot="1" x14ac:dyDescent="0.3">
      <c r="A87" s="116" t="s">
        <v>335</v>
      </c>
      <c r="B87" s="117"/>
      <c r="C87" s="127" t="s">
        <v>12</v>
      </c>
      <c r="D87" s="128"/>
      <c r="E87" s="129"/>
      <c r="F87" s="127" t="s">
        <v>13</v>
      </c>
      <c r="G87" s="128"/>
      <c r="H87" s="129"/>
      <c r="I87" s="127" t="s">
        <v>14</v>
      </c>
      <c r="J87" s="128"/>
      <c r="K87" s="129"/>
      <c r="L87" s="127" t="s">
        <v>15</v>
      </c>
      <c r="M87" s="128"/>
      <c r="N87" s="129"/>
      <c r="O87" s="127" t="s">
        <v>16</v>
      </c>
      <c r="P87" s="128"/>
      <c r="Q87" s="129"/>
      <c r="R87" s="127" t="s">
        <v>17</v>
      </c>
      <c r="S87" s="128"/>
      <c r="T87" s="129"/>
      <c r="U87" s="2" t="s">
        <v>18</v>
      </c>
    </row>
    <row r="88" spans="1:21" ht="18" customHeight="1" x14ac:dyDescent="0.25">
      <c r="A88" s="122">
        <v>1</v>
      </c>
      <c r="B88" s="123"/>
      <c r="C88" s="118" t="str">
        <f>IF(Январь!$H$11&lt;&gt;0,Январь!$H$11," ")</f>
        <v xml:space="preserve"> </v>
      </c>
      <c r="D88" s="20" t="str">
        <f>IF(Январь!$A$11&lt;&gt;0,Январь!$A$11," ")</f>
        <v xml:space="preserve"> </v>
      </c>
      <c r="E88" s="120" t="str">
        <f>IF(Январь!$N$11&lt;&gt;0,Январь!$N$11," ")</f>
        <v xml:space="preserve"> </v>
      </c>
      <c r="F88" s="118" t="str">
        <f>IF(Январь!$H$12&lt;&gt;0,Январь!$H$12," ")</f>
        <v xml:space="preserve"> </v>
      </c>
      <c r="G88" s="20" t="str">
        <f>IF(Январь!$A$12&lt;&gt;0,Январь!$A$12," ")</f>
        <v xml:space="preserve"> </v>
      </c>
      <c r="H88" s="120" t="str">
        <f>IF(Январь!$N$12&lt;&gt;0,Январь!$N$12," ")</f>
        <v xml:space="preserve"> </v>
      </c>
      <c r="I88" s="118" t="str">
        <f>IF(Январь!$H$13&lt;&gt;0,Январь!$H$13," ")</f>
        <v xml:space="preserve"> </v>
      </c>
      <c r="J88" s="20" t="str">
        <f>IF(Январь!$A$13&lt;&gt;0,Январь!$A$13," ")</f>
        <v>1 января</v>
      </c>
      <c r="K88" s="120" t="str">
        <f>IF(Январь!$N$13&lt;&gt;0,Январь!$N$13," ")</f>
        <v xml:space="preserve"> </v>
      </c>
      <c r="L88" s="118" t="str">
        <f>IF(Январь!$H$14&lt;&gt;0,Январь!$H$14," ")</f>
        <v xml:space="preserve"> </v>
      </c>
      <c r="M88" s="20" t="str">
        <f>IF(Январь!$A$14&lt;&gt;0,Январь!$A$14," ")</f>
        <v>2 января</v>
      </c>
      <c r="N88" s="120" t="str">
        <f>IF(Январь!$N$14&lt;&gt;0,Январь!$N$14," ")</f>
        <v xml:space="preserve"> </v>
      </c>
      <c r="O88" s="118" t="str">
        <f>IF(Январь!$H$15&lt;&gt;0,Январь!$H$15," ")</f>
        <v xml:space="preserve"> </v>
      </c>
      <c r="P88" s="20" t="str">
        <f>IF(Январь!$A$15&lt;&gt;0,Январь!$A$15," ")</f>
        <v>3 января</v>
      </c>
      <c r="Q88" s="120" t="str">
        <f>IF(Январь!$N$15&lt;&gt;0,Январь!$N$15," ")</f>
        <v xml:space="preserve"> </v>
      </c>
      <c r="R88" s="118" t="str">
        <f>IF(Январь!$H$16&lt;&gt;0,Январь!$H$16," ")</f>
        <v xml:space="preserve"> </v>
      </c>
      <c r="S88" s="20" t="str">
        <f>IF(Январь!$A$16&lt;&gt;0,Январь!$A$16," ")</f>
        <v>4 января</v>
      </c>
      <c r="T88" s="120" t="str">
        <f>IF(Январь!$N$16&lt;&gt;0,Январь!$N$16," ")</f>
        <v xml:space="preserve"> </v>
      </c>
      <c r="U88" s="3" t="str">
        <f>IF(Январь!$A$17&lt;&gt;0,Январь!$A$17," ")</f>
        <v>5 января</v>
      </c>
    </row>
    <row r="89" spans="1:21" ht="102" customHeight="1" thickBot="1" x14ac:dyDescent="0.3">
      <c r="A89" s="114" t="str">
        <f>IF(Январь!$C4&lt;&gt;0,Январь!$C4," ")</f>
        <v xml:space="preserve"> </v>
      </c>
      <c r="B89" s="115"/>
      <c r="C89" s="119"/>
      <c r="D89" s="21" t="str">
        <f>IF(Январь!$J$11&lt;&gt;0,Январь!$J$11," ")</f>
        <v xml:space="preserve">  </v>
      </c>
      <c r="E89" s="121"/>
      <c r="F89" s="119"/>
      <c r="G89" s="21" t="str">
        <f>IF(Январь!$J$12&lt;&gt;0,Январь!$J$12," ")</f>
        <v xml:space="preserve">  </v>
      </c>
      <c r="H89" s="121"/>
      <c r="I89" s="119"/>
      <c r="J89" s="21" t="str">
        <f>IF(Январь!$J$13&lt;&gt;0,Январь!$J$13," ")</f>
        <v xml:space="preserve">Новый год  </v>
      </c>
      <c r="K89" s="121"/>
      <c r="L89" s="119"/>
      <c r="M89" s="21" t="str">
        <f>IF(Январь!$J$14&lt;&gt;0,Январь!$J$14," ")</f>
        <v xml:space="preserve">  </v>
      </c>
      <c r="N89" s="121"/>
      <c r="O89" s="119"/>
      <c r="P89" s="21" t="str">
        <f>IF(Январь!$J$15&lt;&gt;0,Январь!$J$15," ")</f>
        <v xml:space="preserve">  </v>
      </c>
      <c r="Q89" s="121"/>
      <c r="R89" s="119"/>
      <c r="S89" s="21" t="str">
        <f>IF(Январь!$J$16&lt;&gt;0,Январь!$J$16," ")</f>
        <v xml:space="preserve">  </v>
      </c>
      <c r="T89" s="121"/>
      <c r="U89" s="4" t="str">
        <f>IF(Январь!$J$17&lt;&gt;0,Январь!$J$17," ")</f>
        <v xml:space="preserve">  </v>
      </c>
    </row>
    <row r="90" spans="1:21" ht="18" customHeight="1" x14ac:dyDescent="0.25">
      <c r="A90" s="122">
        <v>2</v>
      </c>
      <c r="B90" s="123"/>
      <c r="C90" s="118" t="str">
        <f>IF(Январь!$H$18&lt;&gt;0,Январь!$H$18," ")</f>
        <v xml:space="preserve"> </v>
      </c>
      <c r="D90" s="20" t="str">
        <f>IF(Январь!$A$18&lt;&gt;0,Январь!$A$18," ")</f>
        <v>6 января</v>
      </c>
      <c r="E90" s="120" t="str">
        <f>IF(Январь!$N$18&lt;&gt;0,Январь!$N$18," ")</f>
        <v xml:space="preserve"> </v>
      </c>
      <c r="F90" s="118" t="str">
        <f>IF(Январь!$H$19&lt;&gt;0,Январь!$H$19," ")</f>
        <v xml:space="preserve"> </v>
      </c>
      <c r="G90" s="20" t="str">
        <f>IF(Январь!$A$19&lt;&gt;0,Январь!$A$19," ")</f>
        <v>7 января</v>
      </c>
      <c r="H90" s="120" t="str">
        <f>IF(Январь!$N$19&lt;&gt;0,Январь!$N$19," ")</f>
        <v xml:space="preserve"> </v>
      </c>
      <c r="I90" s="118" t="str">
        <f>IF(Январь!$H$20&lt;&gt;0,Январь!$H$20," ")</f>
        <v xml:space="preserve"> </v>
      </c>
      <c r="J90" s="20" t="str">
        <f>IF(Январь!$A$20&lt;&gt;0,Январь!$A$20," ")</f>
        <v>8 января</v>
      </c>
      <c r="K90" s="120" t="str">
        <f>IF(Январь!$N$20&lt;&gt;0,Январь!$N$20," ")</f>
        <v xml:space="preserve"> </v>
      </c>
      <c r="L90" s="118" t="str">
        <f>IF(Январь!$H$21&lt;&gt;0,Январь!$H$21," ")</f>
        <v xml:space="preserve"> </v>
      </c>
      <c r="M90" s="20" t="str">
        <f>IF(Январь!$A$21&lt;&gt;0,Январь!$A$21," ")</f>
        <v>9 января</v>
      </c>
      <c r="N90" s="120" t="str">
        <f>IF(Январь!$N$21&lt;&gt;0,Январь!$N$21," ")</f>
        <v xml:space="preserve"> </v>
      </c>
      <c r="O90" s="118" t="str">
        <f>IF(Январь!$H$22&lt;&gt;0,Январь!$H$22," ")</f>
        <v xml:space="preserve">Модули: Внеурочная деятельность  </v>
      </c>
      <c r="P90" s="20" t="str">
        <f>IF(Январь!$A$22&lt;&gt;0,Январь!$A$22," ")</f>
        <v>10 января</v>
      </c>
      <c r="Q90" s="120" t="str">
        <f>IF(Январь!$N$22&lt;&gt;0,Январь!$N$22," ")</f>
        <v xml:space="preserve">Направления: Патриотическое  </v>
      </c>
      <c r="R90" s="118" t="str">
        <f>IF(Январь!$H$23&lt;&gt;0,Январь!$H$23," ")</f>
        <v xml:space="preserve"> </v>
      </c>
      <c r="S90" s="20" t="str">
        <f>IF(Январь!$A$23&lt;&gt;0,Январь!$A$23," ")</f>
        <v>11 января</v>
      </c>
      <c r="T90" s="120" t="str">
        <f>IF(Январь!$N$23&lt;&gt;0,Январь!$N$23," ")</f>
        <v xml:space="preserve"> </v>
      </c>
      <c r="U90" s="3" t="str">
        <f>IF(Январь!$A$24&lt;&gt;0,Январь!$A$24," ")</f>
        <v>12 января</v>
      </c>
    </row>
    <row r="91" spans="1:21" ht="102" customHeight="1" thickBot="1" x14ac:dyDescent="0.3">
      <c r="A91" s="114" t="str">
        <f>IF(Январь!$C5&lt;&gt;0,Январь!$C5," ")</f>
        <v>Месячник борьбы с педикулезом</v>
      </c>
      <c r="B91" s="115"/>
      <c r="C91" s="119"/>
      <c r="D91" s="21" t="str">
        <f>IF(Январь!$J$18&lt;&gt;0,Январь!$J$18," ")</f>
        <v xml:space="preserve">  </v>
      </c>
      <c r="E91" s="121"/>
      <c r="F91" s="119"/>
      <c r="G91" s="21" t="str">
        <f>IF(Январь!$J$19&lt;&gt;0,Январь!$J$19," ")</f>
        <v xml:space="preserve">Рождество Христово  </v>
      </c>
      <c r="H91" s="121"/>
      <c r="I91" s="119"/>
      <c r="J91" s="21" t="str">
        <f>IF(Январь!$J$20&lt;&gt;0,Январь!$J$20," ")</f>
        <v xml:space="preserve">  </v>
      </c>
      <c r="K91" s="121"/>
      <c r="L91" s="119"/>
      <c r="M91" s="21" t="str">
        <f>IF(Январь!$J$21&lt;&gt;0,Январь!$J$21," ")</f>
        <v xml:space="preserve">  </v>
      </c>
      <c r="N91" s="121"/>
      <c r="O91" s="119"/>
      <c r="P91" s="21" t="str">
        <f>IF(Январь!$J$22&lt;&gt;0,Январь!$J$22," ")</f>
        <v>100 лет со дня рождения российской певицы,
народной артистки СССР И. К. Архиповой (1925–2010)  1) КВД "На Севере - жить!"</v>
      </c>
      <c r="Q91" s="121"/>
      <c r="R91" s="119"/>
      <c r="S91" s="21" t="str">
        <f>IF(Январь!$J$23&lt;&gt;0,Январь!$J$23," ")</f>
        <v xml:space="preserve">День заповедников и национальных парков России  </v>
      </c>
      <c r="T91" s="121"/>
      <c r="U91" s="4" t="str">
        <f>IF(Январь!$J$24&lt;&gt;0,Январь!$J$24," ")</f>
        <v xml:space="preserve">  </v>
      </c>
    </row>
    <row r="92" spans="1:21" ht="18" customHeight="1" x14ac:dyDescent="0.25">
      <c r="A92" s="122">
        <v>3</v>
      </c>
      <c r="B92" s="123"/>
      <c r="C92" s="118" t="str">
        <f>IF(Январь!$H$25&lt;&gt;0,Январь!$H$25," ")</f>
        <v xml:space="preserve">Модули: Внеурочная деятельность Профилактика и безопасность </v>
      </c>
      <c r="D92" s="20" t="str">
        <f>IF(Январь!$A$25&lt;&gt;0,Январь!$A$25," ")</f>
        <v>13 января</v>
      </c>
      <c r="E92" s="120" t="str">
        <f>IF(Январь!$N$25&lt;&gt;0,Январь!$N$25," ")</f>
        <v xml:space="preserve"> </v>
      </c>
      <c r="F92" s="118" t="str">
        <f>IF(Январь!$H$26&lt;&gt;0,Январь!$H$26," ")</f>
        <v xml:space="preserve"> </v>
      </c>
      <c r="G92" s="20" t="str">
        <f>IF(Январь!$A$26&lt;&gt;0,Январь!$A$26," ")</f>
        <v>14 января</v>
      </c>
      <c r="H92" s="120" t="str">
        <f>IF(Январь!$N$26&lt;&gt;0,Январь!$N$26," ")</f>
        <v xml:space="preserve"> </v>
      </c>
      <c r="I92" s="118" t="str">
        <f>IF(Январь!$H$27&lt;&gt;0,Январь!$H$27," ")</f>
        <v xml:space="preserve"> </v>
      </c>
      <c r="J92" s="20" t="str">
        <f>IF(Январь!$A$27&lt;&gt;0,Январь!$A$27," ")</f>
        <v>15 января</v>
      </c>
      <c r="K92" s="120" t="str">
        <f>IF(Январь!$N$27&lt;&gt;0,Январь!$N$27," ")</f>
        <v xml:space="preserve"> </v>
      </c>
      <c r="L92" s="118" t="str">
        <f>IF(Январь!$H$28&lt;&gt;0,Январь!$H$28," ")</f>
        <v xml:space="preserve"> </v>
      </c>
      <c r="M92" s="20" t="str">
        <f>IF(Январь!$A$28&lt;&gt;0,Январь!$A$28," ")</f>
        <v>16 января</v>
      </c>
      <c r="N92" s="120" t="str">
        <f>IF(Январь!$N$28&lt;&gt;0,Январь!$N$28," ")</f>
        <v xml:space="preserve"> </v>
      </c>
      <c r="O92" s="118" t="str">
        <f>IF(Январь!$H$29&lt;&gt;0,Январь!$H$29," ")</f>
        <v xml:space="preserve">Модули: Внеурочная деятельность  </v>
      </c>
      <c r="P92" s="20" t="str">
        <f>IF(Январь!$A$29&lt;&gt;0,Январь!$A$29," ")</f>
        <v>17 января</v>
      </c>
      <c r="Q92" s="120" t="str">
        <f>IF(Январь!$N$29&lt;&gt;0,Январь!$N$29," ")</f>
        <v xml:space="preserve">Направления: Патриотическое  </v>
      </c>
      <c r="R92" s="118" t="str">
        <f>IF(Январь!$H$30&lt;&gt;0,Январь!$H$30," ")</f>
        <v xml:space="preserve"> </v>
      </c>
      <c r="S92" s="20" t="str">
        <f>IF(Январь!$A$30&lt;&gt;0,Январь!$A$30," ")</f>
        <v>18 января</v>
      </c>
      <c r="T92" s="120" t="str">
        <f>IF(Январь!$N$30&lt;&gt;0,Январь!$N$30," ")</f>
        <v xml:space="preserve"> </v>
      </c>
      <c r="U92" s="3" t="str">
        <f>IF(Январь!$A$31&lt;&gt;0,Январь!$A$31," ")</f>
        <v>19 января</v>
      </c>
    </row>
    <row r="93" spans="1:21" ht="102" customHeight="1" thickBot="1" x14ac:dyDescent="0.3">
      <c r="A93" s="114" t="str">
        <f>IF(Январь!$C6&lt;&gt;0,Январь!$C6," ")</f>
        <v>Месячник борьбы с педикулезом</v>
      </c>
      <c r="B93" s="115"/>
      <c r="C93" s="119"/>
      <c r="D93" s="21" t="str">
        <f>IF(Январь!$J$25&lt;&gt;0,Январь!$J$25," ")</f>
        <v>День российской печати Месячник борьбы с педикулезом 1) КВД "РОВ"                                                   2) Беседа о педикулезе и его профилактике                                            3) Беседы о правилах безопасного поведения  (Инструкции № 1,4,9,12,13,21,22)</v>
      </c>
      <c r="E93" s="121"/>
      <c r="F93" s="119"/>
      <c r="G93" s="21" t="str">
        <f>IF(Январь!$J$26&lt;&gt;0,Январь!$J$26," ")</f>
        <v xml:space="preserve">Муниципальный этап всероссийского фольклорного конкурса «Живая традиция»  </v>
      </c>
      <c r="H93" s="121"/>
      <c r="I93" s="119"/>
      <c r="J93" s="21" t="str">
        <f>IF(Январь!$J$27&lt;&gt;0,Январь!$J$27," ")</f>
        <v xml:space="preserve">230 лет со дня рождения русского писателя и дипломата А. С. Грибоедова (1795–1829)  </v>
      </c>
      <c r="K93" s="121"/>
      <c r="L93" s="119"/>
      <c r="M93" s="21" t="str">
        <f>IF(Январь!$J$28&lt;&gt;0,Январь!$J$28," ")</f>
        <v xml:space="preserve">  </v>
      </c>
      <c r="N93" s="121"/>
      <c r="O93" s="119"/>
      <c r="P93" s="21" t="str">
        <f>IF(Январь!$J$29&lt;&gt;0,Январь!$J$29," ")</f>
        <v xml:space="preserve">  1) КВД "На Севере - жить!"</v>
      </c>
      <c r="Q93" s="121"/>
      <c r="R93" s="119"/>
      <c r="S93" s="21" t="str">
        <f>IF(Январь!$J$30&lt;&gt;0,Январь!$J$30," ")</f>
        <v xml:space="preserve">  </v>
      </c>
      <c r="T93" s="121"/>
      <c r="U93" s="4" t="str">
        <f>IF(Январь!$J$31&lt;&gt;0,Январь!$J$31," ")</f>
        <v xml:space="preserve">160 лет со дня рождения русского художника В. А. Серова (1865–1911)  </v>
      </c>
    </row>
    <row r="94" spans="1:21" ht="18" customHeight="1" x14ac:dyDescent="0.25">
      <c r="A94" s="122">
        <v>4</v>
      </c>
      <c r="B94" s="123"/>
      <c r="C94" s="118" t="str">
        <f>IF(Январь!$H$32&lt;&gt;0,Январь!$H$32," ")</f>
        <v xml:space="preserve">Модули: Внеурочная деятельность  </v>
      </c>
      <c r="D94" s="20" t="str">
        <f>IF(Январь!$A$32&lt;&gt;0,Январь!$A$32," ")</f>
        <v>20 января</v>
      </c>
      <c r="E94" s="120" t="str">
        <f>IF(Январь!$N$32&lt;&gt;0,Январь!$N$32," ")</f>
        <v xml:space="preserve"> </v>
      </c>
      <c r="F94" s="118" t="str">
        <f>IF(Январь!$H$33&lt;&gt;0,Январь!$H$33," ")</f>
        <v xml:space="preserve"> </v>
      </c>
      <c r="G94" s="20" t="str">
        <f>IF(Январь!$A$33&lt;&gt;0,Январь!$A$33," ")</f>
        <v>21 января</v>
      </c>
      <c r="H94" s="120" t="str">
        <f>IF(Январь!$N$33&lt;&gt;0,Январь!$N$33," ")</f>
        <v xml:space="preserve"> </v>
      </c>
      <c r="I94" s="118" t="str">
        <f>IF(Январь!$H$34&lt;&gt;0,Январь!$H$34," ")</f>
        <v xml:space="preserve"> </v>
      </c>
      <c r="J94" s="20" t="str">
        <f>IF(Январь!$A$34&lt;&gt;0,Январь!$A$34," ")</f>
        <v>22 января</v>
      </c>
      <c r="K94" s="120" t="str">
        <f>IF(Январь!$N$34&lt;&gt;0,Январь!$N$34," ")</f>
        <v xml:space="preserve"> </v>
      </c>
      <c r="L94" s="118" t="str">
        <f>IF(Январь!$H$35&lt;&gt;0,Январь!$H$35," ")</f>
        <v xml:space="preserve"> </v>
      </c>
      <c r="M94" s="20" t="str">
        <f>IF(Январь!$A$35&lt;&gt;0,Январь!$A$35," ")</f>
        <v>23 января</v>
      </c>
      <c r="N94" s="120" t="str">
        <f>IF(Январь!$N$35&lt;&gt;0,Январь!$N$35," ")</f>
        <v xml:space="preserve"> </v>
      </c>
      <c r="O94" s="118" t="str">
        <f>IF(Январь!$H$36&lt;&gt;0,Январь!$H$36," ")</f>
        <v xml:space="preserve">Модули: Внеурочная деятельность  </v>
      </c>
      <c r="P94" s="20" t="str">
        <f>IF(Январь!$A$36&lt;&gt;0,Январь!$A$36," ")</f>
        <v>24 января</v>
      </c>
      <c r="Q94" s="120" t="str">
        <f>IF(Январь!$N$36&lt;&gt;0,Январь!$N$36," ")</f>
        <v xml:space="preserve">Направления: Патриотическое  </v>
      </c>
      <c r="R94" s="118" t="str">
        <f>IF(Январь!$H$37&lt;&gt;0,Январь!$H$37," ")</f>
        <v xml:space="preserve"> </v>
      </c>
      <c r="S94" s="20" t="str">
        <f>IF(Январь!$A$37&lt;&gt;0,Январь!$A$37," ")</f>
        <v>25 января</v>
      </c>
      <c r="T94" s="120" t="str">
        <f>IF(Январь!$N$37&lt;&gt;0,Январь!$N$37," ")</f>
        <v xml:space="preserve"> </v>
      </c>
      <c r="U94" s="3" t="str">
        <f>IF(Январь!$A$38&lt;&gt;0,Январь!$A$38," ")</f>
        <v>26 января</v>
      </c>
    </row>
    <row r="95" spans="1:21" ht="102" customHeight="1" thickBot="1" x14ac:dyDescent="0.3">
      <c r="A95" s="114" t="str">
        <f>IF(Январь!$C7&lt;&gt;0,Январь!$C7," ")</f>
        <v>Месячник борьбы с педикулезом</v>
      </c>
      <c r="B95" s="115"/>
      <c r="C95" s="119"/>
      <c r="D95" s="21" t="str">
        <f>IF(Январь!$J$32&lt;&gt;0,Январь!$J$32," ")</f>
        <v xml:space="preserve">  1) КВД "РОВ"    </v>
      </c>
      <c r="E95" s="121"/>
      <c r="F95" s="119"/>
      <c r="G95" s="21" t="str">
        <f>IF(Январь!$J$33&lt;&gt;0,Январь!$J$33," ")</f>
        <v xml:space="preserve">  </v>
      </c>
      <c r="H95" s="121"/>
      <c r="I95" s="119"/>
      <c r="J95" s="21" t="str">
        <f>IF(Январь!$J$34&lt;&gt;0,Январь!$J$34," ")</f>
        <v xml:space="preserve">  </v>
      </c>
      <c r="K95" s="121"/>
      <c r="L95" s="119"/>
      <c r="M95" s="21" t="str">
        <f>IF(Январь!$J$35&lt;&gt;0,Январь!$J$35," ")</f>
        <v xml:space="preserve">  </v>
      </c>
      <c r="N95" s="121"/>
      <c r="O95" s="119"/>
      <c r="P95" s="21" t="str">
        <f>IF(Январь!$J$36&lt;&gt;0,Январь!$J$36," ")</f>
        <v xml:space="preserve">  1) КВД "На Севере - жить!"</v>
      </c>
      <c r="Q95" s="121"/>
      <c r="R95" s="119"/>
      <c r="S95" s="21" t="str">
        <f>IF(Январь!$J$37&lt;&gt;0,Январь!$J$37," ")</f>
        <v xml:space="preserve">День российского студенчества  </v>
      </c>
      <c r="T95" s="121"/>
      <c r="U95" s="4" t="str">
        <f>IF(Январь!$J$38&lt;&gt;0,Январь!$J$38," ")</f>
        <v xml:space="preserve">  </v>
      </c>
    </row>
    <row r="96" spans="1:21" ht="18" customHeight="1" x14ac:dyDescent="0.25">
      <c r="A96" s="122">
        <v>5</v>
      </c>
      <c r="B96" s="123"/>
      <c r="C96" s="118" t="str">
        <f>IF(Январь!$H$39&lt;&gt;0,Январь!$H$39," ")</f>
        <v xml:space="preserve">Модули: Внеурочная деятельность Основные школьные дела </v>
      </c>
      <c r="D96" s="20" t="str">
        <f>IF(Январь!$A$39&lt;&gt;0,Январь!$A$39," ")</f>
        <v>27 января</v>
      </c>
      <c r="E96" s="120" t="str">
        <f>IF(Январь!$N$39&lt;&gt;0,Январь!$N$39," ")</f>
        <v xml:space="preserve"> </v>
      </c>
      <c r="F96" s="118" t="str">
        <f>IF(Январь!$H$40&lt;&gt;0,Январь!$H$40," ")</f>
        <v xml:space="preserve"> </v>
      </c>
      <c r="G96" s="20" t="str">
        <f>IF(Январь!$A$40&lt;&gt;0,Январь!$A$40," ")</f>
        <v>28 января</v>
      </c>
      <c r="H96" s="120" t="str">
        <f>IF(Январь!$N$40&lt;&gt;0,Январь!$N$40," ")</f>
        <v xml:space="preserve"> </v>
      </c>
      <c r="I96" s="118" t="str">
        <f>IF(Январь!$H$41&lt;&gt;0,Январь!$H$41," ")</f>
        <v xml:space="preserve"> </v>
      </c>
      <c r="J96" s="20" t="str">
        <f>IF(Январь!$A$41&lt;&gt;0,Январь!$A$41," ")</f>
        <v>29 января</v>
      </c>
      <c r="K96" s="120" t="str">
        <f>IF(Январь!$N$41&lt;&gt;0,Январь!$N$41," ")</f>
        <v xml:space="preserve"> </v>
      </c>
      <c r="L96" s="118" t="str">
        <f>IF(Январь!$H$42&lt;&gt;0,Январь!$H$42," ")</f>
        <v xml:space="preserve"> </v>
      </c>
      <c r="M96" s="20" t="str">
        <f>IF(Январь!$A$42&lt;&gt;0,Январь!$A$42," ")</f>
        <v>30 января</v>
      </c>
      <c r="N96" s="120" t="str">
        <f>IF(Январь!$N$42&lt;&gt;0,Январь!$N$42," ")</f>
        <v xml:space="preserve"> </v>
      </c>
      <c r="O96" s="118" t="str">
        <f>IF(Январь!$H$43&lt;&gt;0,Январь!$H$43," ")</f>
        <v xml:space="preserve">Модули: Внеурочная деятельность Профилактика и безопасность </v>
      </c>
      <c r="P96" s="20" t="str">
        <f>IF(Январь!$A$43&lt;&gt;0,Январь!$A$43," ")</f>
        <v>31 января</v>
      </c>
      <c r="Q96" s="120" t="str">
        <f>IF(Январь!$N$43&lt;&gt;0,Январь!$N$43," ")</f>
        <v xml:space="preserve">Направления: Патриотическое Эстетическое </v>
      </c>
      <c r="R96" s="118" t="str">
        <f>IF(Январь!$H$44&lt;&gt;0,Январь!$H$44," ")</f>
        <v xml:space="preserve"> </v>
      </c>
      <c r="S96" s="20" t="str">
        <f>IF(Январь!$A$44&lt;&gt;0,Январь!$A$44," ")</f>
        <v xml:space="preserve"> </v>
      </c>
      <c r="T96" s="120" t="str">
        <f>IF(Январь!$N$44&lt;&gt;0,Январь!$N$44," ")</f>
        <v xml:space="preserve"> </v>
      </c>
      <c r="U96" s="3" t="str">
        <f>IF(Январь!$A$45&lt;&gt;0,Январь!$A$45," ")</f>
        <v xml:space="preserve"> </v>
      </c>
    </row>
    <row r="97" spans="1:21" ht="102" customHeight="1" thickBot="1" x14ac:dyDescent="0.3">
      <c r="A97" s="114" t="str">
        <f>IF(Январь!$C8&lt;&gt;0,Январь!$C8," ")</f>
        <v>Месячник борьбы с педикулезом</v>
      </c>
      <c r="B97" s="115"/>
      <c r="C97" s="119"/>
      <c r="D97" s="21" t="str">
        <f>IF(Январь!$J$39&lt;&gt;0,Январь!$J$39," ")</f>
        <v xml:space="preserve">Международный день памяти жертв холокоста
День воинской славы России. День полного освобождения г. Ленинграда
от фашистской блокады (1944) Акция блокадный хлеб (волонтеры) 1) КВД "РОВ"    </v>
      </c>
      <c r="E97" s="121"/>
      <c r="F97" s="119"/>
      <c r="G97" s="21" t="str">
        <f>IF(Январь!$J$40&lt;&gt;0,Январь!$J$40," ")</f>
        <v xml:space="preserve">Международный день защиты персональных данных
Международный день без Интернета  </v>
      </c>
      <c r="H97" s="121"/>
      <c r="I97" s="119"/>
      <c r="J97" s="21" t="str">
        <f>IF(Январь!$J$41&lt;&gt;0,Январь!$J$41," ")</f>
        <v xml:space="preserve">165 лет со дня рождения русского писателя А. П. Чехова (1860–1904)  </v>
      </c>
      <c r="K97" s="121"/>
      <c r="L97" s="119"/>
      <c r="M97" s="21" t="str">
        <f>IF(Январь!$J$42&lt;&gt;0,Январь!$J$42," ")</f>
        <v xml:space="preserve">125 лет со дня рождения российского композитора,
народного артиста РСФСР И. О. Дунаевского (1900–1955)  </v>
      </c>
      <c r="N97" s="121"/>
      <c r="O97" s="119"/>
      <c r="P97" s="21" t="str">
        <f>IF(Январь!$J$43&lt;&gt;0,Январь!$J$43," ")</f>
        <v>Городской дистанционный конкурс детского творчества "Мы разные, но мы вместе!". Городская учебно-практическая конференция школьников «Влияние качества питания на здоровье человека».  1) КВД "На Севере - жить!"              2) Занятие по БДД "Правила поведения участников дорожного движения." Беседы о правилах безопасного поведения  (Инструкции № 2,3,7,16,17)</v>
      </c>
      <c r="Q97" s="121"/>
      <c r="R97" s="119"/>
      <c r="S97" s="21" t="str">
        <f>IF(Январь!$J$44&lt;&gt;0,Январь!$J$44," ")</f>
        <v xml:space="preserve">  </v>
      </c>
      <c r="T97" s="121"/>
      <c r="U97" s="4" t="str">
        <f>IF(Январь!$J$45&lt;&gt;0,Январь!$J$45," ")</f>
        <v xml:space="preserve">  </v>
      </c>
    </row>
    <row r="100" spans="1:21" ht="33" customHeight="1" x14ac:dyDescent="0.25">
      <c r="A100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100" s="126"/>
      <c r="C100" s="126"/>
      <c r="D100" s="126"/>
      <c r="E100" s="126"/>
      <c r="F100" s="126"/>
      <c r="G100" s="126"/>
      <c r="H100" s="126"/>
      <c r="I100" s="126"/>
      <c r="J100" s="126"/>
      <c r="K100" s="126"/>
      <c r="L100" s="126"/>
      <c r="M100" s="126"/>
      <c r="N100" s="126"/>
      <c r="O100" s="126"/>
      <c r="P100" s="126"/>
      <c r="Q100" s="126"/>
      <c r="R100" s="126"/>
      <c r="S100" s="126"/>
      <c r="T100" s="126"/>
      <c r="U100" s="126"/>
    </row>
    <row r="101" spans="1:21" ht="39.75" customHeight="1" x14ac:dyDescent="0.25">
      <c r="A101" s="124" t="str">
        <f>'Основные сведения'!$B$5</f>
        <v>План-сетка воспитательной работы на 2024-2025 учебный год</v>
      </c>
      <c r="B101" s="124"/>
      <c r="C101" s="124"/>
      <c r="D101" s="124"/>
      <c r="E101" s="124"/>
      <c r="F101" s="124"/>
      <c r="G101" s="124"/>
      <c r="H101" s="124"/>
      <c r="I101" s="124"/>
      <c r="J101" s="124"/>
      <c r="K101" s="124"/>
      <c r="L101" s="124"/>
      <c r="M101" s="124"/>
      <c r="N101" s="124"/>
      <c r="O101" s="124"/>
      <c r="P101" s="124"/>
      <c r="Q101" s="124"/>
      <c r="R101" s="124"/>
      <c r="S101" s="124"/>
      <c r="T101" s="124"/>
      <c r="U101" s="124"/>
    </row>
    <row r="102" spans="1:21" ht="18.75" customHeight="1" x14ac:dyDescent="0.25">
      <c r="A102" s="125" t="str">
        <f>CONCATENATE("в ",'Основные сведения'!B4," классе")</f>
        <v>в 7а классе</v>
      </c>
      <c r="B102" s="125"/>
      <c r="C102" s="125"/>
      <c r="D102" s="125"/>
      <c r="E102" s="125"/>
      <c r="F102" s="125"/>
      <c r="G102" s="125"/>
      <c r="H102" s="125"/>
      <c r="I102" s="125"/>
      <c r="J102" s="125"/>
      <c r="K102" s="125"/>
      <c r="L102" s="125"/>
      <c r="M102" s="125"/>
      <c r="N102" s="125"/>
      <c r="O102" s="125"/>
      <c r="P102" s="125"/>
      <c r="Q102" s="125"/>
      <c r="R102" s="125"/>
      <c r="S102" s="125"/>
      <c r="T102" s="125"/>
      <c r="U102" s="125"/>
    </row>
    <row r="103" spans="1:21" ht="18.75" x14ac:dyDescent="0.25">
      <c r="A103" s="125" t="str">
        <f>Февраль!A1</f>
        <v>Февраль</v>
      </c>
      <c r="B103" s="125"/>
      <c r="C103" s="125"/>
      <c r="D103" s="125"/>
      <c r="E103" s="125"/>
      <c r="F103" s="125"/>
      <c r="G103" s="125"/>
      <c r="H103" s="125"/>
      <c r="I103" s="125"/>
      <c r="J103" s="125"/>
      <c r="K103" s="125"/>
      <c r="L103" s="125"/>
      <c r="M103" s="125"/>
      <c r="N103" s="125"/>
      <c r="O103" s="125"/>
      <c r="P103" s="125"/>
      <c r="Q103" s="125"/>
      <c r="R103" s="125"/>
      <c r="S103" s="125"/>
      <c r="T103" s="125"/>
      <c r="U103" s="125"/>
    </row>
    <row r="104" spans="1:21" ht="31.5" customHeight="1" thickBot="1" x14ac:dyDescent="0.3">
      <c r="A104" s="125" t="str">
        <f>IF(Февраль!$C3&lt;&gt;0,Февраль!$C3," ")</f>
        <v xml:space="preserve"> </v>
      </c>
      <c r="B104" s="125"/>
      <c r="C104" s="125"/>
      <c r="D104" s="125"/>
      <c r="E104" s="125"/>
      <c r="F104" s="125"/>
      <c r="G104" s="125"/>
      <c r="H104" s="125"/>
      <c r="I104" s="125"/>
      <c r="J104" s="125"/>
      <c r="K104" s="125"/>
      <c r="L104" s="125"/>
      <c r="M104" s="125"/>
      <c r="N104" s="125"/>
      <c r="O104" s="125"/>
      <c r="P104" s="125"/>
      <c r="Q104" s="125"/>
      <c r="R104" s="125"/>
      <c r="S104" s="125"/>
      <c r="T104" s="125"/>
      <c r="U104" s="125"/>
    </row>
    <row r="105" spans="1:21" ht="36.75" customHeight="1" thickBot="1" x14ac:dyDescent="0.3">
      <c r="A105" s="116" t="s">
        <v>335</v>
      </c>
      <c r="B105" s="117"/>
      <c r="C105" s="127" t="s">
        <v>12</v>
      </c>
      <c r="D105" s="128"/>
      <c r="E105" s="129"/>
      <c r="F105" s="127" t="s">
        <v>13</v>
      </c>
      <c r="G105" s="128"/>
      <c r="H105" s="129"/>
      <c r="I105" s="127" t="s">
        <v>14</v>
      </c>
      <c r="J105" s="128"/>
      <c r="K105" s="129"/>
      <c r="L105" s="127" t="s">
        <v>15</v>
      </c>
      <c r="M105" s="128"/>
      <c r="N105" s="129"/>
      <c r="O105" s="127" t="s">
        <v>16</v>
      </c>
      <c r="P105" s="128"/>
      <c r="Q105" s="129"/>
      <c r="R105" s="127" t="s">
        <v>17</v>
      </c>
      <c r="S105" s="128"/>
      <c r="T105" s="129"/>
      <c r="U105" s="2" t="s">
        <v>18</v>
      </c>
    </row>
    <row r="106" spans="1:21" ht="18" customHeight="1" x14ac:dyDescent="0.25">
      <c r="A106" s="122">
        <v>1</v>
      </c>
      <c r="B106" s="123"/>
      <c r="C106" s="118" t="str">
        <f>IF(Февраль!$H$11&lt;&gt;0,Февраль!$H$11," ")</f>
        <v xml:space="preserve"> </v>
      </c>
      <c r="D106" s="20" t="str">
        <f>IF(Февраль!$A$11&lt;&gt;0,Февраль!$A$11," ")</f>
        <v xml:space="preserve"> </v>
      </c>
      <c r="E106" s="120" t="str">
        <f>IF(Февраль!$N$11&lt;&gt;0,Февраль!$N$11," ")</f>
        <v xml:space="preserve"> </v>
      </c>
      <c r="F106" s="118" t="str">
        <f>IF(Февраль!$H$12&lt;&gt;0,Февраль!$H$12," ")</f>
        <v xml:space="preserve"> </v>
      </c>
      <c r="G106" s="20" t="str">
        <f>IF(Февраль!$A$12&lt;&gt;0,Февраль!$A$12," ")</f>
        <v xml:space="preserve"> </v>
      </c>
      <c r="H106" s="120" t="str">
        <f>IF(Февраль!$N$12&lt;&gt;0,Февраль!$N$12," ")</f>
        <v xml:space="preserve"> </v>
      </c>
      <c r="I106" s="118" t="str">
        <f>IF(Февраль!$H$13&lt;&gt;0,Февраль!$H$13," ")</f>
        <v xml:space="preserve"> </v>
      </c>
      <c r="J106" s="20" t="str">
        <f>IF(Февраль!$A$13&lt;&gt;0,Февраль!$A$13," ")</f>
        <v xml:space="preserve"> </v>
      </c>
      <c r="K106" s="120" t="str">
        <f>IF(Февраль!$N$13&lt;&gt;0,Февраль!$N$13," ")</f>
        <v xml:space="preserve"> </v>
      </c>
      <c r="L106" s="118" t="str">
        <f>IF(Февраль!$H$14&lt;&gt;0,Февраль!$H$14," ")</f>
        <v xml:space="preserve"> </v>
      </c>
      <c r="M106" s="20" t="str">
        <f>IF(Февраль!$A$14&lt;&gt;0,Февраль!$A$14," ")</f>
        <v xml:space="preserve"> </v>
      </c>
      <c r="N106" s="120" t="str">
        <f>IF(Февраль!$N$14&lt;&gt;0,Февраль!$N$14," ")</f>
        <v xml:space="preserve"> </v>
      </c>
      <c r="O106" s="118" t="str">
        <f>IF(Февраль!$H$15&lt;&gt;0,Февраль!$H$15," ")</f>
        <v xml:space="preserve"> </v>
      </c>
      <c r="P106" s="20" t="str">
        <f>IF(Февраль!$A$15&lt;&gt;0,Февраль!$A$15," ")</f>
        <v xml:space="preserve"> </v>
      </c>
      <c r="Q106" s="120" t="str">
        <f>IF(Февраль!$N$15&lt;&gt;0,Февраль!$N$15," ")</f>
        <v xml:space="preserve"> </v>
      </c>
      <c r="R106" s="118" t="str">
        <f>IF(Февраль!$H$16&lt;&gt;0,Февраль!$H$16," ")</f>
        <v xml:space="preserve"> </v>
      </c>
      <c r="S106" s="20" t="str">
        <f>IF(Февраль!$A$16&lt;&gt;0,Февраль!$A$16," ")</f>
        <v>1 февраля</v>
      </c>
      <c r="T106" s="120" t="str">
        <f>IF(Февраль!$N$16&lt;&gt;0,Февраль!$N$16," ")</f>
        <v xml:space="preserve"> </v>
      </c>
      <c r="U106" s="3" t="str">
        <f>IF(Февраль!$A$17&lt;&gt;0,Февраль!$A$17," ")</f>
        <v>2 февраля</v>
      </c>
    </row>
    <row r="107" spans="1:21" ht="102" customHeight="1" thickBot="1" x14ac:dyDescent="0.3">
      <c r="A107" s="114" t="str">
        <f>IF(Февраль!$C104&lt;&gt;0,Февраль!$C104," ")</f>
        <v xml:space="preserve"> </v>
      </c>
      <c r="B107" s="115"/>
      <c r="C107" s="119"/>
      <c r="D107" s="21" t="str">
        <f>IF(Февраль!$J$11&lt;&gt;0,Февраль!$J$11," ")</f>
        <v xml:space="preserve">  </v>
      </c>
      <c r="E107" s="121"/>
      <c r="F107" s="119"/>
      <c r="G107" s="21" t="str">
        <f>IF(Февраль!$J$12&lt;&gt;0,Февраль!$J$12," ")</f>
        <v xml:space="preserve">  </v>
      </c>
      <c r="H107" s="121"/>
      <c r="I107" s="119"/>
      <c r="J107" s="21" t="str">
        <f>IF(Февраль!$J$13&lt;&gt;0,Февраль!$J$13," ")</f>
        <v xml:space="preserve">  </v>
      </c>
      <c r="K107" s="121"/>
      <c r="L107" s="119"/>
      <c r="M107" s="21" t="str">
        <f>IF(Февраль!$J$14&lt;&gt;0,Февраль!$J$14," ")</f>
        <v xml:space="preserve">  </v>
      </c>
      <c r="N107" s="121"/>
      <c r="O107" s="119"/>
      <c r="P107" s="21" t="str">
        <f>IF(Февраль!$J$15&lt;&gt;0,Февраль!$J$15," ")</f>
        <v xml:space="preserve">  </v>
      </c>
      <c r="Q107" s="121"/>
      <c r="R107" s="119"/>
      <c r="S107" s="21" t="str">
        <f>IF(Февраль!$J$16&lt;&gt;0,Февраль!$J$16," ")</f>
        <v xml:space="preserve">  </v>
      </c>
      <c r="T107" s="121"/>
      <c r="U107" s="4" t="str">
        <f>IF(Февраль!$J$17&lt;&gt;0,Февраль!$J$17," ")</f>
        <v xml:space="preserve">День воинской славы России.
День разгрома советскими войсками немецко-фашистских войск в Сталинградской битве (1943)  </v>
      </c>
    </row>
    <row r="108" spans="1:21" ht="18" customHeight="1" x14ac:dyDescent="0.25">
      <c r="A108" s="122">
        <v>2</v>
      </c>
      <c r="B108" s="123"/>
      <c r="C108" s="118" t="str">
        <f>IF(Февраль!$H$18&lt;&gt;0,Февраль!$H$18," ")</f>
        <v xml:space="preserve">Модули: Внеурочная деятельность  </v>
      </c>
      <c r="D108" s="20" t="str">
        <f>IF(Февраль!$A$18&lt;&gt;0,Февраль!$A$18," ")</f>
        <v>3 февраля</v>
      </c>
      <c r="E108" s="120" t="str">
        <f>IF(Февраль!$N$18&lt;&gt;0,Февраль!$N$18," ")</f>
        <v xml:space="preserve">Направления: Экологическое  </v>
      </c>
      <c r="F108" s="118" t="str">
        <f>IF(Февраль!$H$19&lt;&gt;0,Февраль!$H$19," ")</f>
        <v xml:space="preserve"> </v>
      </c>
      <c r="G108" s="20" t="str">
        <f>IF(Февраль!$A$19&lt;&gt;0,Февраль!$A$19," ")</f>
        <v>4 февраля</v>
      </c>
      <c r="H108" s="120" t="str">
        <f>IF(Февраль!$N$19&lt;&gt;0,Февраль!$N$19," ")</f>
        <v xml:space="preserve"> </v>
      </c>
      <c r="I108" s="118" t="str">
        <f>IF(Февраль!$H$20&lt;&gt;0,Февраль!$H$20," ")</f>
        <v xml:space="preserve"> </v>
      </c>
      <c r="J108" s="20" t="str">
        <f>IF(Февраль!$A$20&lt;&gt;0,Февраль!$A$20," ")</f>
        <v>5 февраля</v>
      </c>
      <c r="K108" s="120" t="str">
        <f>IF(Февраль!$N$20&lt;&gt;0,Февраль!$N$20," ")</f>
        <v xml:space="preserve"> </v>
      </c>
      <c r="L108" s="118" t="str">
        <f>IF(Февраль!$H$21&lt;&gt;0,Февраль!$H$21," ")</f>
        <v xml:space="preserve"> </v>
      </c>
      <c r="M108" s="20" t="str">
        <f>IF(Февраль!$A$21&lt;&gt;0,Февраль!$A$21," ")</f>
        <v>6 февраля</v>
      </c>
      <c r="N108" s="120" t="str">
        <f>IF(Февраль!$N$21&lt;&gt;0,Февраль!$N$21," ")</f>
        <v xml:space="preserve"> </v>
      </c>
      <c r="O108" s="118" t="str">
        <f>IF(Февраль!$H$22&lt;&gt;0,Февраль!$H$22," ")</f>
        <v xml:space="preserve">Модули: Внеурочная деятельность  </v>
      </c>
      <c r="P108" s="20" t="str">
        <f>IF(Февраль!$A$22&lt;&gt;0,Февраль!$A$22," ")</f>
        <v>7 февраля</v>
      </c>
      <c r="Q108" s="120" t="str">
        <f>IF(Февраль!$N$22&lt;&gt;0,Февраль!$N$22," ")</f>
        <v xml:space="preserve">Направления: Патриотическое  </v>
      </c>
      <c r="R108" s="118" t="str">
        <f>IF(Февраль!$H$23&lt;&gt;0,Февраль!$H$23," ")</f>
        <v xml:space="preserve"> </v>
      </c>
      <c r="S108" s="20" t="str">
        <f>IF(Февраль!$A$23&lt;&gt;0,Февраль!$A$23," ")</f>
        <v>8 февраля</v>
      </c>
      <c r="T108" s="120" t="str">
        <f>IF(Февраль!$N$23&lt;&gt;0,Февраль!$N$23," ")</f>
        <v xml:space="preserve"> </v>
      </c>
      <c r="U108" s="3" t="str">
        <f>IF(Февраль!$A$24&lt;&gt;0,Февраль!$A$24," ")</f>
        <v>9 февраля</v>
      </c>
    </row>
    <row r="109" spans="1:21" ht="102" customHeight="1" thickBot="1" x14ac:dyDescent="0.3">
      <c r="A109" s="114" t="str">
        <f>IF(Февраль!$C105&lt;&gt;0,Февраль!$C105," ")</f>
        <v xml:space="preserve"> </v>
      </c>
      <c r="B109" s="115"/>
      <c r="C109" s="119"/>
      <c r="D109" s="21" t="str">
        <f>IF(Февраль!$J$18&lt;&gt;0,Февраль!$J$18," ")</f>
        <v xml:space="preserve">городская экологическая акция "Лесная столовая "  1) КВД "РОВ"  </v>
      </c>
      <c r="E109" s="121"/>
      <c r="F109" s="119"/>
      <c r="G109" s="21" t="str">
        <f>IF(Февраль!$J$19&lt;&gt;0,Февраль!$J$19," ")</f>
        <v xml:space="preserve">  </v>
      </c>
      <c r="H109" s="121"/>
      <c r="I109" s="119"/>
      <c r="J109" s="21" t="str">
        <f>IF(Февраль!$J$20&lt;&gt;0,Февраль!$J$20," ")</f>
        <v xml:space="preserve">  </v>
      </c>
      <c r="K109" s="121"/>
      <c r="L109" s="119"/>
      <c r="M109" s="21" t="str">
        <f>IF(Февраль!$J$21&lt;&gt;0,Февраль!$J$21," ")</f>
        <v xml:space="preserve">  </v>
      </c>
      <c r="N109" s="121"/>
      <c r="O109" s="119"/>
      <c r="P109" s="21" t="str">
        <f>IF(Февраль!$J$22&lt;&gt;0,Февраль!$J$22," ")</f>
        <v>День зимних видов спорта в России  1) КВД "На Севере - жить!"</v>
      </c>
      <c r="Q109" s="121"/>
      <c r="R109" s="119"/>
      <c r="S109" s="21" t="str">
        <f>IF(Февраль!$J$23&lt;&gt;0,Февраль!$J$23," ")</f>
        <v xml:space="preserve">День российской науки
300 лет со дня учреждения Российской академии наук (1724)  </v>
      </c>
      <c r="T109" s="121"/>
      <c r="U109" s="4" t="str">
        <f>IF(Февраль!$J$24&lt;&gt;0,Февраль!$J$24," ")</f>
        <v xml:space="preserve">День гражданской авиации  </v>
      </c>
    </row>
    <row r="110" spans="1:21" ht="18" customHeight="1" x14ac:dyDescent="0.25">
      <c r="A110" s="122">
        <v>3</v>
      </c>
      <c r="B110" s="123"/>
      <c r="C110" s="118" t="str">
        <f>IF(Февраль!$H$25&lt;&gt;0,Февраль!$H$25," ")</f>
        <v xml:space="preserve">Модули: Внеурочная деятельность  </v>
      </c>
      <c r="D110" s="20" t="str">
        <f>IF(Февраль!$A$25&lt;&gt;0,Февраль!$A$25," ")</f>
        <v>10 февраля</v>
      </c>
      <c r="E110" s="120" t="str">
        <f>IF(Февраль!$N$25&lt;&gt;0,Февраль!$N$25," ")</f>
        <v xml:space="preserve"> </v>
      </c>
      <c r="F110" s="118" t="str">
        <f>IF(Февраль!$H$26&lt;&gt;0,Февраль!$H$26," ")</f>
        <v xml:space="preserve"> </v>
      </c>
      <c r="G110" s="20" t="str">
        <f>IF(Февраль!$A$26&lt;&gt;0,Февраль!$A$26," ")</f>
        <v>11 февраля</v>
      </c>
      <c r="H110" s="120" t="str">
        <f>IF(Февраль!$N$26&lt;&gt;0,Февраль!$N$26," ")</f>
        <v xml:space="preserve"> </v>
      </c>
      <c r="I110" s="118" t="str">
        <f>IF(Февраль!$H$27&lt;&gt;0,Февраль!$H$27," ")</f>
        <v xml:space="preserve"> </v>
      </c>
      <c r="J110" s="20" t="str">
        <f>IF(Февраль!$A$27&lt;&gt;0,Февраль!$A$27," ")</f>
        <v>12 февраля</v>
      </c>
      <c r="K110" s="120" t="str">
        <f>IF(Февраль!$N$27&lt;&gt;0,Февраль!$N$27," ")</f>
        <v xml:space="preserve"> </v>
      </c>
      <c r="L110" s="118" t="str">
        <f>IF(Февраль!$H$28&lt;&gt;0,Февраль!$H$28," ")</f>
        <v xml:space="preserve"> </v>
      </c>
      <c r="M110" s="20" t="str">
        <f>IF(Февраль!$A$28&lt;&gt;0,Февраль!$A$28," ")</f>
        <v>13 февраля</v>
      </c>
      <c r="N110" s="120" t="str">
        <f>IF(Февраль!$N$28&lt;&gt;0,Февраль!$N$28," ")</f>
        <v xml:space="preserve"> </v>
      </c>
      <c r="O110" s="118" t="str">
        <f>IF(Февраль!$H$29&lt;&gt;0,Февраль!$H$29," ")</f>
        <v xml:space="preserve">Модули: Внеурочная деятельность  </v>
      </c>
      <c r="P110" s="20" t="str">
        <f>IF(Февраль!$A$29&lt;&gt;0,Февраль!$A$29," ")</f>
        <v>14 февраля</v>
      </c>
      <c r="Q110" s="120" t="str">
        <f>IF(Февраль!$N$29&lt;&gt;0,Февраль!$N$29," ")</f>
        <v xml:space="preserve">Направления: Патриотическое Эстетическое </v>
      </c>
      <c r="R110" s="118" t="str">
        <f>IF(Февраль!$H$30&lt;&gt;0,Февраль!$H$30," ")</f>
        <v xml:space="preserve"> </v>
      </c>
      <c r="S110" s="20" t="str">
        <f>IF(Февраль!$A$30&lt;&gt;0,Февраль!$A$30," ")</f>
        <v>15 февраля</v>
      </c>
      <c r="T110" s="120" t="str">
        <f>IF(Февраль!$N$30&lt;&gt;0,Февраль!$N$30," ")</f>
        <v xml:space="preserve"> </v>
      </c>
      <c r="U110" s="3" t="str">
        <f>IF(Февраль!$A$31&lt;&gt;0,Февраль!$A$31," ")</f>
        <v>16 февраля</v>
      </c>
    </row>
    <row r="111" spans="1:21" ht="102" customHeight="1" thickBot="1" x14ac:dyDescent="0.3">
      <c r="A111" s="114" t="str">
        <f>IF(Февраль!$C106&lt;&gt;0,Февраль!$C106," ")</f>
        <v xml:space="preserve"> </v>
      </c>
      <c r="B111" s="115"/>
      <c r="C111" s="119"/>
      <c r="D111" s="21" t="str">
        <f>IF(Февраль!$J$25&lt;&gt;0,Февраль!$J$25," ")</f>
        <v xml:space="preserve">135 лет со дня рождения российского писателя,
лауреата Нобелевской премии Б. Л. Пастернака (1890–1960)  1) КВД "РОВ"  </v>
      </c>
      <c r="E111" s="121"/>
      <c r="F111" s="119"/>
      <c r="G111" s="21" t="str">
        <f>IF(Февраль!$J$26&lt;&gt;0,Февраль!$J$26," ")</f>
        <v xml:space="preserve">  </v>
      </c>
      <c r="H111" s="121"/>
      <c r="I111" s="119"/>
      <c r="J111" s="21" t="str">
        <f>IF(Февраль!$J$27&lt;&gt;0,Февраль!$J$27," ")</f>
        <v xml:space="preserve">  </v>
      </c>
      <c r="K111" s="121"/>
      <c r="L111" s="119"/>
      <c r="M111" s="21" t="str">
        <f>IF(Февраль!$J$28&lt;&gt;0,Февраль!$J$28," ")</f>
        <v xml:space="preserve">  </v>
      </c>
      <c r="N111" s="121"/>
      <c r="O111" s="119"/>
      <c r="P111" s="21" t="str">
        <f>IF(Февраль!$J$29&lt;&gt;0,Февраль!$J$29," ")</f>
        <v xml:space="preserve"> Подготовка к праздничному концерту "8 марта" (07.03.24) - каждый класс подготавливает номер. 1) КВД "На Севере - жить!"</v>
      </c>
      <c r="Q111" s="121"/>
      <c r="R111" s="119"/>
      <c r="S111" s="21" t="str">
        <f>IF(Февраль!$J$30&lt;&gt;0,Февраль!$J$30," ")</f>
        <v xml:space="preserve">День памяти о россиянах, исполнявших служебный долг за пределами Отечества  </v>
      </c>
      <c r="T111" s="121"/>
      <c r="U111" s="4" t="str">
        <f>IF(Февраль!$J$31&lt;&gt;0,Февраль!$J$31," ")</f>
        <v xml:space="preserve">  </v>
      </c>
    </row>
    <row r="112" spans="1:21" ht="18" customHeight="1" x14ac:dyDescent="0.25">
      <c r="A112" s="122">
        <v>4</v>
      </c>
      <c r="B112" s="123"/>
      <c r="C112" s="118" t="str">
        <f>IF(Февраль!$H$32&lt;&gt;0,Февраль!$H$32," ")</f>
        <v xml:space="preserve">Модули: Внеурочная деятельность  </v>
      </c>
      <c r="D112" s="20" t="str">
        <f>IF(Февраль!$A$32&lt;&gt;0,Февраль!$A$32," ")</f>
        <v>17 февраля</v>
      </c>
      <c r="E112" s="120" t="str">
        <f>IF(Февраль!$N$32&lt;&gt;0,Февраль!$N$32," ")</f>
        <v xml:space="preserve"> </v>
      </c>
      <c r="F112" s="118" t="str">
        <f>IF(Февраль!$H$33&lt;&gt;0,Февраль!$H$33," ")</f>
        <v xml:space="preserve"> </v>
      </c>
      <c r="G112" s="20" t="str">
        <f>IF(Февраль!$A$33&lt;&gt;0,Февраль!$A$33," ")</f>
        <v>18 февраля</v>
      </c>
      <c r="H112" s="120" t="str">
        <f>IF(Февраль!$N$33&lt;&gt;0,Февраль!$N$33," ")</f>
        <v xml:space="preserve"> </v>
      </c>
      <c r="I112" s="118" t="str">
        <f>IF(Февраль!$H$34&lt;&gt;0,Февраль!$H$34," ")</f>
        <v xml:space="preserve"> </v>
      </c>
      <c r="J112" s="20" t="str">
        <f>IF(Февраль!$A$34&lt;&gt;0,Февраль!$A$34," ")</f>
        <v>19 февраля</v>
      </c>
      <c r="K112" s="120" t="str">
        <f>IF(Февраль!$N$34&lt;&gt;0,Февраль!$N$34," ")</f>
        <v xml:space="preserve"> </v>
      </c>
      <c r="L112" s="118" t="str">
        <f>IF(Февраль!$H$35&lt;&gt;0,Февраль!$H$35," ")</f>
        <v xml:space="preserve"> </v>
      </c>
      <c r="M112" s="20" t="str">
        <f>IF(Февраль!$A$35&lt;&gt;0,Февраль!$A$35," ")</f>
        <v>20 февраля</v>
      </c>
      <c r="N112" s="120" t="str">
        <f>IF(Февраль!$N$35&lt;&gt;0,Февраль!$N$35," ")</f>
        <v xml:space="preserve"> </v>
      </c>
      <c r="O112" s="118" t="str">
        <f>IF(Февраль!$H$36&lt;&gt;0,Февраль!$H$36," ")</f>
        <v xml:space="preserve">Модули: Внеурочная деятельность  </v>
      </c>
      <c r="P112" s="20" t="str">
        <f>IF(Февраль!$A$36&lt;&gt;0,Февраль!$A$36," ")</f>
        <v>21 февраля</v>
      </c>
      <c r="Q112" s="120" t="str">
        <f>IF(Февраль!$N$36&lt;&gt;0,Февраль!$N$36," ")</f>
        <v xml:space="preserve">Направления: Патриотическое  </v>
      </c>
      <c r="R112" s="118" t="str">
        <f>IF(Февраль!$H$37&lt;&gt;0,Февраль!$H$37," ")</f>
        <v xml:space="preserve"> </v>
      </c>
      <c r="S112" s="20" t="str">
        <f>IF(Февраль!$A$37&lt;&gt;0,Февраль!$A$37," ")</f>
        <v>22 февраля</v>
      </c>
      <c r="T112" s="120" t="str">
        <f>IF(Февраль!$N$37&lt;&gt;0,Февраль!$N$37," ")</f>
        <v xml:space="preserve"> </v>
      </c>
      <c r="U112" s="3" t="str">
        <f>IF(Февраль!$A$38&lt;&gt;0,Февраль!$A$38," ")</f>
        <v>23 февраля</v>
      </c>
    </row>
    <row r="113" spans="1:21" ht="102" customHeight="1" thickBot="1" x14ac:dyDescent="0.3">
      <c r="A113" s="114" t="str">
        <f>IF(Февраль!$C107&lt;&gt;0,Февраль!$C107," ")</f>
        <v xml:space="preserve"> </v>
      </c>
      <c r="B113" s="115"/>
      <c r="C113" s="119"/>
      <c r="D113" s="21" t="str">
        <f>IF(Февраль!$J$32&lt;&gt;0,Февраль!$J$32," ")</f>
        <v xml:space="preserve">Муниципальный фестиваль творчества младших школьников "Радуга талантов"  1) КВД "РОВ"  </v>
      </c>
      <c r="E113" s="121"/>
      <c r="F113" s="119"/>
      <c r="G113" s="21" t="str">
        <f>IF(Февраль!$J$33&lt;&gt;0,Февраль!$J$33," ")</f>
        <v xml:space="preserve">  </v>
      </c>
      <c r="H113" s="121"/>
      <c r="I113" s="119"/>
      <c r="J113" s="21" t="str">
        <f>IF(Февраль!$J$34&lt;&gt;0,Февраль!$J$34," ")</f>
        <v xml:space="preserve">  </v>
      </c>
      <c r="K113" s="121"/>
      <c r="L113" s="119"/>
      <c r="M113" s="21" t="str">
        <f>IF(Февраль!$J$35&lt;&gt;0,Февраль!$J$35," ")</f>
        <v xml:space="preserve">  </v>
      </c>
      <c r="N113" s="121"/>
      <c r="O113" s="119"/>
      <c r="P113" s="21" t="str">
        <f>IF(Февраль!$J$36&lt;&gt;0,Февраль!$J$36," ")</f>
        <v>Международный день родного языка  1) КВД "На Севере - жить!"                      2)Беседы о правилах безопасного поведения  (Инструкции № 1,4,9,12,13,21,22)</v>
      </c>
      <c r="Q113" s="121"/>
      <c r="R113" s="119"/>
      <c r="S113" s="21" t="str">
        <f>IF(Февраль!$J$37&lt;&gt;0,Февраль!$J$37," ")</f>
        <v xml:space="preserve">  </v>
      </c>
      <c r="T113" s="121"/>
      <c r="U113" s="4" t="str">
        <f>IF(Февраль!$J$38&lt;&gt;0,Февраль!$J$38," ")</f>
        <v xml:space="preserve">День защитника Отечества  </v>
      </c>
    </row>
    <row r="114" spans="1:21" ht="18" customHeight="1" x14ac:dyDescent="0.25">
      <c r="A114" s="122">
        <v>5</v>
      </c>
      <c r="B114" s="123"/>
      <c r="C114" s="118" t="str">
        <f>IF(Февраль!$H$39&lt;&gt;0,Февраль!$H$39," ")</f>
        <v xml:space="preserve"> </v>
      </c>
      <c r="D114" s="20" t="str">
        <f>IF(Февраль!$A$39&lt;&gt;0,Февраль!$A$39," ")</f>
        <v>24 февраля</v>
      </c>
      <c r="E114" s="120" t="str">
        <f>IF(Февраль!$N$39&lt;&gt;0,Февраль!$N$39," ")</f>
        <v xml:space="preserve"> </v>
      </c>
      <c r="F114" s="118" t="str">
        <f>IF(Февраль!$H$40&lt;&gt;0,Февраль!$H$40," ")</f>
        <v xml:space="preserve"> </v>
      </c>
      <c r="G114" s="20" t="str">
        <f>IF(Февраль!$A$40&lt;&gt;0,Февраль!$A$40," ")</f>
        <v>25 февраля</v>
      </c>
      <c r="H114" s="120" t="str">
        <f>IF(Февраль!$N$40&lt;&gt;0,Февраль!$N$40," ")</f>
        <v xml:space="preserve"> </v>
      </c>
      <c r="I114" s="118" t="str">
        <f>IF(Февраль!$H$41&lt;&gt;0,Февраль!$H$41," ")</f>
        <v xml:space="preserve"> </v>
      </c>
      <c r="J114" s="20" t="str">
        <f>IF(Февраль!$A$41&lt;&gt;0,Февраль!$A$41," ")</f>
        <v>26 февраля</v>
      </c>
      <c r="K114" s="120" t="str">
        <f>IF(Февраль!$N$41&lt;&gt;0,Февраль!$N$41," ")</f>
        <v xml:space="preserve"> </v>
      </c>
      <c r="L114" s="118" t="str">
        <f>IF(Февраль!$H$42&lt;&gt;0,Февраль!$H$42," ")</f>
        <v xml:space="preserve"> </v>
      </c>
      <c r="M114" s="20" t="str">
        <f>IF(Февраль!$A$42&lt;&gt;0,Февраль!$A$42," ")</f>
        <v>27 февраля</v>
      </c>
      <c r="N114" s="120" t="str">
        <f>IF(Февраль!$N$42&lt;&gt;0,Февраль!$N$42," ")</f>
        <v xml:space="preserve"> </v>
      </c>
      <c r="O114" s="118" t="str">
        <f>IF(Февраль!$H$43&lt;&gt;0,Февраль!$H$43," ")</f>
        <v xml:space="preserve"> </v>
      </c>
      <c r="P114" s="20" t="str">
        <f>IF(Февраль!$A$43&lt;&gt;0,Февраль!$A$43," ")</f>
        <v>28 февраля</v>
      </c>
      <c r="Q114" s="120" t="str">
        <f>IF(Февраль!$N$43&lt;&gt;0,Февраль!$N$43," ")</f>
        <v xml:space="preserve"> </v>
      </c>
      <c r="R114" s="118" t="str">
        <f>IF(Февраль!$H$44&lt;&gt;0,Февраль!$H$44," ")</f>
        <v xml:space="preserve"> </v>
      </c>
      <c r="S114" s="20" t="str">
        <f>IF(Февраль!$A$44&lt;&gt;0,Февраль!$A$44," ")</f>
        <v xml:space="preserve"> </v>
      </c>
      <c r="T114" s="120" t="str">
        <f>IF(Февраль!$N$44&lt;&gt;0,Февраль!$N$44," ")</f>
        <v xml:space="preserve"> </v>
      </c>
      <c r="U114" s="3" t="str">
        <f>IF(Февраль!$A$45&lt;&gt;0,Февраль!$A$45," ")</f>
        <v xml:space="preserve"> </v>
      </c>
    </row>
    <row r="115" spans="1:21" ht="102" customHeight="1" thickBot="1" x14ac:dyDescent="0.3">
      <c r="A115" s="114" t="str">
        <f>IF(Февраль!$C108&lt;&gt;0,Февраль!$C108," ")</f>
        <v xml:space="preserve"> </v>
      </c>
      <c r="B115" s="115"/>
      <c r="C115" s="119"/>
      <c r="D115" s="21" t="str">
        <f>IF(Февраль!$J$39&lt;&gt;0,Февраль!$J$39," ")</f>
        <v xml:space="preserve">280 лет со дня рождения русского адмирала Ф. Ф. Ушакова (1745–1817)  </v>
      </c>
      <c r="E115" s="121"/>
      <c r="F115" s="119"/>
      <c r="G115" s="21" t="str">
        <f>IF(Февраль!$J$40&lt;&gt;0,Февраль!$J$40," ")</f>
        <v xml:space="preserve">  </v>
      </c>
      <c r="H115" s="121"/>
      <c r="I115" s="119"/>
      <c r="J115" s="21" t="str">
        <f>IF(Февраль!$J$41&lt;&gt;0,Февраль!$J$41," ")</f>
        <v xml:space="preserve">  </v>
      </c>
      <c r="K115" s="121"/>
      <c r="L115" s="119"/>
      <c r="M115" s="21" t="str">
        <f>IF(Февраль!$J$42&lt;&gt;0,Февраль!$J$42," ")</f>
        <v xml:space="preserve">  </v>
      </c>
      <c r="N115" s="121"/>
      <c r="O115" s="119"/>
      <c r="P115" s="21" t="str">
        <f>IF(Февраль!$J$43&lt;&gt;0,Февраль!$J$43," ")</f>
        <v xml:space="preserve">  </v>
      </c>
      <c r="Q115" s="121"/>
      <c r="R115" s="119"/>
      <c r="S115" s="21" t="str">
        <f>IF(Февраль!$J$44&lt;&gt;0,Февраль!$J$44," ")</f>
        <v xml:space="preserve">  </v>
      </c>
      <c r="T115" s="121"/>
      <c r="U115" s="4" t="str">
        <f>IF(Февраль!$J$45&lt;&gt;0,Февраль!$J$45," ")</f>
        <v xml:space="preserve">  </v>
      </c>
    </row>
    <row r="117" spans="1:21" ht="31.5" x14ac:dyDescent="0.25">
      <c r="A117" s="39" t="s">
        <v>402</v>
      </c>
    </row>
    <row r="120" spans="1:21" ht="33" customHeight="1" x14ac:dyDescent="0.25">
      <c r="A120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120" s="126"/>
      <c r="C120" s="126"/>
      <c r="D120" s="126"/>
      <c r="E120" s="126"/>
      <c r="F120" s="126"/>
      <c r="G120" s="126"/>
      <c r="H120" s="126"/>
      <c r="I120" s="126"/>
      <c r="J120" s="126"/>
      <c r="K120" s="126"/>
      <c r="L120" s="126"/>
      <c r="M120" s="126"/>
      <c r="N120" s="126"/>
      <c r="O120" s="126"/>
      <c r="P120" s="126"/>
      <c r="Q120" s="126"/>
      <c r="R120" s="126"/>
      <c r="S120" s="126"/>
      <c r="T120" s="126"/>
      <c r="U120" s="126"/>
    </row>
    <row r="121" spans="1:21" ht="39.75" customHeight="1" x14ac:dyDescent="0.25">
      <c r="A121" s="124" t="str">
        <f>'Основные сведения'!$B$5</f>
        <v>План-сетка воспитательной работы на 2024-2025 учебный год</v>
      </c>
      <c r="B121" s="124"/>
      <c r="C121" s="124"/>
      <c r="D121" s="124"/>
      <c r="E121" s="124"/>
      <c r="F121" s="124"/>
      <c r="G121" s="124"/>
      <c r="H121" s="124"/>
      <c r="I121" s="124"/>
      <c r="J121" s="124"/>
      <c r="K121" s="124"/>
      <c r="L121" s="124"/>
      <c r="M121" s="124"/>
      <c r="N121" s="124"/>
      <c r="O121" s="124"/>
      <c r="P121" s="124"/>
      <c r="Q121" s="124"/>
      <c r="R121" s="124"/>
      <c r="S121" s="124"/>
      <c r="T121" s="124"/>
      <c r="U121" s="124"/>
    </row>
    <row r="122" spans="1:21" ht="18.75" customHeight="1" x14ac:dyDescent="0.25">
      <c r="A122" s="125" t="str">
        <f>CONCATENATE("в ",'Основные сведения'!B4," классе")</f>
        <v>в 7а классе</v>
      </c>
      <c r="B122" s="125"/>
      <c r="C122" s="125"/>
      <c r="D122" s="125"/>
      <c r="E122" s="125"/>
      <c r="F122" s="125"/>
      <c r="G122" s="125"/>
      <c r="H122" s="125"/>
      <c r="I122" s="125"/>
      <c r="J122" s="125"/>
      <c r="K122" s="125"/>
      <c r="L122" s="125"/>
      <c r="M122" s="125"/>
      <c r="N122" s="125"/>
      <c r="O122" s="125"/>
      <c r="P122" s="125"/>
      <c r="Q122" s="125"/>
      <c r="R122" s="125"/>
      <c r="S122" s="125"/>
      <c r="T122" s="125"/>
      <c r="U122" s="125"/>
    </row>
    <row r="123" spans="1:21" ht="18.75" x14ac:dyDescent="0.25">
      <c r="A123" s="125" t="str">
        <f>Март!A1</f>
        <v>Март</v>
      </c>
      <c r="B123" s="125"/>
      <c r="C123" s="125"/>
      <c r="D123" s="125"/>
      <c r="E123" s="125"/>
      <c r="F123" s="125"/>
      <c r="G123" s="125"/>
      <c r="H123" s="125"/>
      <c r="I123" s="125"/>
      <c r="J123" s="125"/>
      <c r="K123" s="125"/>
      <c r="L123" s="125"/>
      <c r="M123" s="125"/>
      <c r="N123" s="125"/>
      <c r="O123" s="125"/>
      <c r="P123" s="125"/>
      <c r="Q123" s="125"/>
      <c r="R123" s="125"/>
      <c r="S123" s="125"/>
      <c r="T123" s="125"/>
      <c r="U123" s="125"/>
    </row>
    <row r="124" spans="1:21" ht="31.5" customHeight="1" thickBot="1" x14ac:dyDescent="0.3">
      <c r="A124" s="125" t="str">
        <f>IF(Март!$C3&lt;&gt;0,Март!$C3," ")</f>
        <v xml:space="preserve"> </v>
      </c>
      <c r="B124" s="125"/>
      <c r="C124" s="125"/>
      <c r="D124" s="125"/>
      <c r="E124" s="125"/>
      <c r="F124" s="125"/>
      <c r="G124" s="125"/>
      <c r="H124" s="125"/>
      <c r="I124" s="125"/>
      <c r="J124" s="125"/>
      <c r="K124" s="125"/>
      <c r="L124" s="125"/>
      <c r="M124" s="125"/>
      <c r="N124" s="125"/>
      <c r="O124" s="125"/>
      <c r="P124" s="125"/>
      <c r="Q124" s="125"/>
      <c r="R124" s="125"/>
      <c r="S124" s="125"/>
      <c r="T124" s="125"/>
      <c r="U124" s="125"/>
    </row>
    <row r="125" spans="1:21" ht="36.75" customHeight="1" thickBot="1" x14ac:dyDescent="0.3">
      <c r="A125" s="116" t="s">
        <v>335</v>
      </c>
      <c r="B125" s="117"/>
      <c r="C125" s="127" t="s">
        <v>12</v>
      </c>
      <c r="D125" s="128"/>
      <c r="E125" s="129"/>
      <c r="F125" s="127" t="s">
        <v>13</v>
      </c>
      <c r="G125" s="128"/>
      <c r="H125" s="129"/>
      <c r="I125" s="127" t="s">
        <v>14</v>
      </c>
      <c r="J125" s="128"/>
      <c r="K125" s="129"/>
      <c r="L125" s="127" t="s">
        <v>15</v>
      </c>
      <c r="M125" s="128"/>
      <c r="N125" s="129"/>
      <c r="O125" s="127" t="s">
        <v>16</v>
      </c>
      <c r="P125" s="128"/>
      <c r="Q125" s="129"/>
      <c r="R125" s="127" t="s">
        <v>17</v>
      </c>
      <c r="S125" s="128"/>
      <c r="T125" s="129"/>
      <c r="U125" s="2" t="s">
        <v>18</v>
      </c>
    </row>
    <row r="126" spans="1:21" ht="18" customHeight="1" x14ac:dyDescent="0.25">
      <c r="A126" s="122">
        <v>1</v>
      </c>
      <c r="B126" s="123"/>
      <c r="C126" s="118" t="str">
        <f>IF(Март!$H$11&lt;&gt;0,Март!$H$11," ")</f>
        <v xml:space="preserve"> </v>
      </c>
      <c r="D126" s="20" t="str">
        <f>IF(Март!$A$11&lt;&gt;0,Март!$A$11," ")</f>
        <v xml:space="preserve"> </v>
      </c>
      <c r="E126" s="120" t="str">
        <f>IF(Март!$N$11&lt;&gt;0,Март!$N$11," ")</f>
        <v xml:space="preserve"> </v>
      </c>
      <c r="F126" s="118" t="str">
        <f>IF(Март!$H$12&lt;&gt;0,Март!$H$12," ")</f>
        <v xml:space="preserve"> </v>
      </c>
      <c r="G126" s="20" t="str">
        <f>IF(Март!$A$12&lt;&gt;0,Март!$A$12," ")</f>
        <v xml:space="preserve"> </v>
      </c>
      <c r="H126" s="120" t="str">
        <f>IF(Март!$N$12&lt;&gt;0,Март!$N$12," ")</f>
        <v xml:space="preserve"> </v>
      </c>
      <c r="I126" s="118" t="str">
        <f>IF(Март!$H$13&lt;&gt;0,Март!$H$13," ")</f>
        <v xml:space="preserve"> </v>
      </c>
      <c r="J126" s="20" t="str">
        <f>IF(Март!$A$13&lt;&gt;0,Март!$A$13," ")</f>
        <v xml:space="preserve"> </v>
      </c>
      <c r="K126" s="120" t="str">
        <f>IF(Март!$N$13&lt;&gt;0,Март!$N$13," ")</f>
        <v xml:space="preserve"> </v>
      </c>
      <c r="L126" s="118" t="str">
        <f>IF(Март!$H$14&lt;&gt;0,Март!$H$14," ")</f>
        <v xml:space="preserve"> </v>
      </c>
      <c r="M126" s="20" t="str">
        <f>IF(Март!$A$14&lt;&gt;0,Март!$A$14," ")</f>
        <v xml:space="preserve"> </v>
      </c>
      <c r="N126" s="120" t="str">
        <f>IF(Март!$N$14&lt;&gt;0,Март!$N$14," ")</f>
        <v xml:space="preserve"> </v>
      </c>
      <c r="O126" s="118" t="str">
        <f>IF(Март!$H$15&lt;&gt;0,Март!$H$15," ")</f>
        <v xml:space="preserve"> </v>
      </c>
      <c r="P126" s="20" t="str">
        <f>IF(Март!$A$15&lt;&gt;0,Март!$A$15," ")</f>
        <v xml:space="preserve"> </v>
      </c>
      <c r="Q126" s="120" t="str">
        <f>IF(Март!$N$15&lt;&gt;0,Март!$N$15," ")</f>
        <v xml:space="preserve"> </v>
      </c>
      <c r="R126" s="118" t="str">
        <f>IF(Март!$H$16&lt;&gt;0,Март!$H$16," ")</f>
        <v xml:space="preserve"> </v>
      </c>
      <c r="S126" s="20" t="str">
        <f>IF(Март!$A$16&lt;&gt;0,Март!$A$16," ")</f>
        <v>1 марта</v>
      </c>
      <c r="T126" s="120" t="str">
        <f>IF(Март!$N$16&lt;&gt;0,Март!$N$16," ")</f>
        <v xml:space="preserve"> </v>
      </c>
      <c r="U126" s="3" t="str">
        <f>IF(Март!$A$17&lt;&gt;0,Март!$A$17," ")</f>
        <v>2 марта</v>
      </c>
    </row>
    <row r="127" spans="1:21" ht="102" customHeight="1" thickBot="1" x14ac:dyDescent="0.3">
      <c r="A127" s="114" t="str">
        <f>IF(Март!$C124&lt;&gt;0,Март!$C124," ")</f>
        <v xml:space="preserve"> </v>
      </c>
      <c r="B127" s="115"/>
      <c r="C127" s="119"/>
      <c r="D127" s="21" t="str">
        <f>IF(Март!$J$11&lt;&gt;0,Март!$J$11," ")</f>
        <v xml:space="preserve">  </v>
      </c>
      <c r="E127" s="121"/>
      <c r="F127" s="119"/>
      <c r="G127" s="21" t="str">
        <f>IF(Март!$J$12&lt;&gt;0,Март!$J$12," ")</f>
        <v xml:space="preserve">  </v>
      </c>
      <c r="H127" s="121"/>
      <c r="I127" s="119"/>
      <c r="J127" s="21" t="str">
        <f>IF(Март!$J$13&lt;&gt;0,Март!$J$13," ")</f>
        <v xml:space="preserve">  </v>
      </c>
      <c r="K127" s="121"/>
      <c r="L127" s="119"/>
      <c r="M127" s="21" t="str">
        <f>IF(Март!$J$14&lt;&gt;0,Март!$J$14," ")</f>
        <v xml:space="preserve">  </v>
      </c>
      <c r="N127" s="121"/>
      <c r="O127" s="119"/>
      <c r="P127" s="21" t="str">
        <f>IF(Март!$J$15&lt;&gt;0,Март!$J$15," ")</f>
        <v xml:space="preserve">  </v>
      </c>
      <c r="Q127" s="121"/>
      <c r="R127" s="119"/>
      <c r="S127" s="21" t="str">
        <f>IF(Март!$J$16&lt;&gt;0,Март!$J$16," ")</f>
        <v xml:space="preserve">  </v>
      </c>
      <c r="T127" s="121"/>
      <c r="U127" s="4" t="str">
        <f>IF(Март!$J$17&lt;&gt;0,Март!$J$17," ")</f>
        <v xml:space="preserve">  </v>
      </c>
    </row>
    <row r="128" spans="1:21" ht="18" customHeight="1" x14ac:dyDescent="0.25">
      <c r="A128" s="122">
        <v>2</v>
      </c>
      <c r="B128" s="123"/>
      <c r="C128" s="118" t="str">
        <f>IF(Март!$H$18&lt;&gt;0,Март!$H$18," ")</f>
        <v xml:space="preserve">Модули: Внеурочная деятельность  </v>
      </c>
      <c r="D128" s="20" t="str">
        <f>IF(Март!$A$18&lt;&gt;0,Март!$A$18," ")</f>
        <v>3 марта</v>
      </c>
      <c r="E128" s="120" t="str">
        <f>IF(Март!$N$18&lt;&gt;0,Март!$N$18," ")</f>
        <v xml:space="preserve"> </v>
      </c>
      <c r="F128" s="118" t="str">
        <f>IF(Март!$H$19&lt;&gt;0,Март!$H$19," ")</f>
        <v xml:space="preserve"> </v>
      </c>
      <c r="G128" s="20" t="str">
        <f>IF(Март!$A$19&lt;&gt;0,Март!$A$19," ")</f>
        <v>4 марта</v>
      </c>
      <c r="H128" s="120" t="str">
        <f>IF(Март!$N$19&lt;&gt;0,Март!$N$19," ")</f>
        <v xml:space="preserve"> </v>
      </c>
      <c r="I128" s="118" t="str">
        <f>IF(Март!$H$20&lt;&gt;0,Март!$H$20," ")</f>
        <v xml:space="preserve"> </v>
      </c>
      <c r="J128" s="20" t="str">
        <f>IF(Март!$A$20&lt;&gt;0,Март!$A$20," ")</f>
        <v>5 марта</v>
      </c>
      <c r="K128" s="120" t="str">
        <f>IF(Март!$N$20&lt;&gt;0,Март!$N$20," ")</f>
        <v xml:space="preserve"> </v>
      </c>
      <c r="L128" s="118" t="str">
        <f>IF(Март!$H$21&lt;&gt;0,Март!$H$21," ")</f>
        <v xml:space="preserve"> </v>
      </c>
      <c r="M128" s="20" t="str">
        <f>IF(Март!$A$21&lt;&gt;0,Март!$A$21," ")</f>
        <v>6 марта</v>
      </c>
      <c r="N128" s="120" t="str">
        <f>IF(Март!$N$21&lt;&gt;0,Март!$N$21," ")</f>
        <v xml:space="preserve"> </v>
      </c>
      <c r="O128" s="118" t="str">
        <f>IF(Март!$H$22&lt;&gt;0,Март!$H$22," ")</f>
        <v xml:space="preserve">Модули: Внеурочная деятельность Основные школьные дела </v>
      </c>
      <c r="P128" s="20" t="str">
        <f>IF(Март!$A$22&lt;&gt;0,Март!$A$22," ")</f>
        <v>7 марта</v>
      </c>
      <c r="Q128" s="120" t="str">
        <f>IF(Март!$N$22&lt;&gt;0,Март!$N$22," ")</f>
        <v xml:space="preserve">Направления: Патриотическое  </v>
      </c>
      <c r="R128" s="118" t="str">
        <f>IF(Март!$H$23&lt;&gt;0,Март!$H$23," ")</f>
        <v xml:space="preserve"> </v>
      </c>
      <c r="S128" s="20" t="str">
        <f>IF(Март!$A$23&lt;&gt;0,Март!$A$23," ")</f>
        <v>8 марта</v>
      </c>
      <c r="T128" s="120" t="str">
        <f>IF(Март!$N$23&lt;&gt;0,Март!$N$23," ")</f>
        <v xml:space="preserve"> </v>
      </c>
      <c r="U128" s="3" t="str">
        <f>IF(Март!$A$24&lt;&gt;0,Март!$A$24," ")</f>
        <v>9 марта</v>
      </c>
    </row>
    <row r="129" spans="1:21" ht="102" customHeight="1" thickBot="1" x14ac:dyDescent="0.3">
      <c r="A129" s="114" t="str">
        <f>IF(Март!$C125&lt;&gt;0,Март!$C125," ")</f>
        <v xml:space="preserve"> </v>
      </c>
      <c r="B129" s="115"/>
      <c r="C129" s="119"/>
      <c r="D129" s="21" t="str">
        <f>IF(Март!$J$18&lt;&gt;0,Март!$J$18," ")</f>
        <v xml:space="preserve">Городская выставка изобразительного творчества обучающихся ОУ г. Мурманска "Сказки Северного сияния"  1) КВД "РОВ"  </v>
      </c>
      <c r="E129" s="121"/>
      <c r="F129" s="119"/>
      <c r="G129" s="21" t="e">
        <f>IF(Март!$J$19&lt;&gt;0,Март!$J$19," ")</f>
        <v>#REF!</v>
      </c>
      <c r="H129" s="121"/>
      <c r="I129" s="119"/>
      <c r="J129" s="21" t="str">
        <f>IF(Март!$J$20&lt;&gt;0,Март!$J$20," ")</f>
        <v xml:space="preserve">  </v>
      </c>
      <c r="K129" s="121"/>
      <c r="L129" s="119"/>
      <c r="M129" s="21" t="str">
        <f>IF(Март!$J$21&lt;&gt;0,Март!$J$21," ")</f>
        <v xml:space="preserve">  </v>
      </c>
      <c r="N129" s="121"/>
      <c r="O129" s="119"/>
      <c r="P129" s="21" t="str">
        <f>IF(Март!$J$22&lt;&gt;0,Март!$J$22," ")</f>
        <v xml:space="preserve"> Концерт "8 марта"  1) КВД "На Севере - жить!"</v>
      </c>
      <c r="Q129" s="121"/>
      <c r="R129" s="119"/>
      <c r="S129" s="21" t="str">
        <f>IF(Март!$J$23&lt;&gt;0,Март!$J$23," ")</f>
        <v xml:space="preserve">Международный женский день
95 лет со дня рождения чукотского писателя Ю. С. Рытхэу (1930–2008)  </v>
      </c>
      <c r="T129" s="121"/>
      <c r="U129" s="4" t="str">
        <f>IF(Март!$J$24&lt;&gt;0,Март!$J$24," ")</f>
        <v xml:space="preserve">  </v>
      </c>
    </row>
    <row r="130" spans="1:21" ht="18" customHeight="1" x14ac:dyDescent="0.25">
      <c r="A130" s="122">
        <v>3</v>
      </c>
      <c r="B130" s="123"/>
      <c r="C130" s="118" t="str">
        <f>IF(Март!$H$25&lt;&gt;0,Март!$H$25," ")</f>
        <v xml:space="preserve">Модули: Внеурочная деятельность  </v>
      </c>
      <c r="D130" s="20" t="str">
        <f>IF(Март!$A$25&lt;&gt;0,Март!$A$25," ")</f>
        <v>10 марта</v>
      </c>
      <c r="E130" s="120" t="str">
        <f>IF(Март!$N$25&lt;&gt;0,Март!$N$25," ")</f>
        <v xml:space="preserve"> </v>
      </c>
      <c r="F130" s="118" t="str">
        <f>IF(Март!$H$26&lt;&gt;0,Март!$H$26," ")</f>
        <v xml:space="preserve"> </v>
      </c>
      <c r="G130" s="20" t="str">
        <f>IF(Март!$A$26&lt;&gt;0,Март!$A$26," ")</f>
        <v>11 марта</v>
      </c>
      <c r="H130" s="120" t="str">
        <f>IF(Март!$N$26&lt;&gt;0,Март!$N$26," ")</f>
        <v xml:space="preserve"> </v>
      </c>
      <c r="I130" s="118" t="str">
        <f>IF(Март!$H$27&lt;&gt;0,Март!$H$27," ")</f>
        <v xml:space="preserve"> </v>
      </c>
      <c r="J130" s="20" t="str">
        <f>IF(Март!$A$27&lt;&gt;0,Март!$A$27," ")</f>
        <v>12 марта</v>
      </c>
      <c r="K130" s="120" t="str">
        <f>IF(Март!$N$27&lt;&gt;0,Март!$N$27," ")</f>
        <v xml:space="preserve"> </v>
      </c>
      <c r="L130" s="118" t="str">
        <f>IF(Март!$H$28&lt;&gt;0,Март!$H$28," ")</f>
        <v xml:space="preserve"> </v>
      </c>
      <c r="M130" s="20" t="str">
        <f>IF(Март!$A$28&lt;&gt;0,Март!$A$28," ")</f>
        <v>13 марта</v>
      </c>
      <c r="N130" s="120" t="str">
        <f>IF(Март!$N$28&lt;&gt;0,Март!$N$28," ")</f>
        <v xml:space="preserve"> </v>
      </c>
      <c r="O130" s="118" t="str">
        <f>IF(Март!$H$29&lt;&gt;0,Март!$H$29," ")</f>
        <v xml:space="preserve">Модули: Внеурочная деятельность  </v>
      </c>
      <c r="P130" s="20" t="str">
        <f>IF(Март!$A$29&lt;&gt;0,Март!$A$29," ")</f>
        <v>14 марта</v>
      </c>
      <c r="Q130" s="120" t="str">
        <f>IF(Март!$N$29&lt;&gt;0,Март!$N$29," ")</f>
        <v xml:space="preserve">Направления: Патриотическое  </v>
      </c>
      <c r="R130" s="118" t="str">
        <f>IF(Март!$H$30&lt;&gt;0,Март!$H$30," ")</f>
        <v xml:space="preserve"> </v>
      </c>
      <c r="S130" s="20" t="str">
        <f>IF(Март!$A$30&lt;&gt;0,Март!$A$30," ")</f>
        <v>15 марта</v>
      </c>
      <c r="T130" s="120" t="str">
        <f>IF(Март!$N$30&lt;&gt;0,Март!$N$30," ")</f>
        <v xml:space="preserve"> </v>
      </c>
      <c r="U130" s="3" t="str">
        <f>IF(Март!$A$31&lt;&gt;0,Март!$A$31," ")</f>
        <v>16 марта</v>
      </c>
    </row>
    <row r="131" spans="1:21" ht="102" customHeight="1" thickBot="1" x14ac:dyDescent="0.3">
      <c r="A131" s="114" t="str">
        <f>IF(Март!$C126&lt;&gt;0,Март!$C126," ")</f>
        <v xml:space="preserve"> </v>
      </c>
      <c r="B131" s="115"/>
      <c r="C131" s="119"/>
      <c r="D131" s="21" t="str">
        <f>IF(Март!$J$25&lt;&gt;0,Март!$J$25," ")</f>
        <v xml:space="preserve">Муниципальный фестиваль литературного творчества школьников на иностранных языках "Вдохновение - 2024"  1) КВД "РОВ"  </v>
      </c>
      <c r="E131" s="121"/>
      <c r="F131" s="119"/>
      <c r="G131" s="21" t="str">
        <f>IF(Март!$J$26&lt;&gt;0,Март!$J$26," ")</f>
        <v xml:space="preserve">  </v>
      </c>
      <c r="H131" s="121"/>
      <c r="I131" s="119"/>
      <c r="J131" s="21" t="str">
        <f>IF(Март!$J$27&lt;&gt;0,Март!$J$27," ")</f>
        <v xml:space="preserve">  </v>
      </c>
      <c r="K131" s="121"/>
      <c r="L131" s="119"/>
      <c r="M131" s="21" t="str">
        <f>IF(Март!$J$28&lt;&gt;0,Март!$J$28," ")</f>
        <v xml:space="preserve">  </v>
      </c>
      <c r="N131" s="121"/>
      <c r="O131" s="119"/>
      <c r="P131" s="21" t="str">
        <f>IF(Март!$J$29&lt;&gt;0,Март!$J$29," ")</f>
        <v>450 лет со дня выхода первой «Азбуки» Ивана Фёдорова (1574)  1) КВД "На Севере - жить!"</v>
      </c>
      <c r="Q131" s="121"/>
      <c r="R131" s="119"/>
      <c r="S131" s="21" t="str">
        <f>IF(Март!$J$30&lt;&gt;0,Март!$J$30," ")</f>
        <v xml:space="preserve">  </v>
      </c>
      <c r="T131" s="121"/>
      <c r="U131" s="4" t="str">
        <f>IF(Март!$J$31&lt;&gt;0,Март!$J$31," ")</f>
        <v xml:space="preserve">  </v>
      </c>
    </row>
    <row r="132" spans="1:21" ht="18" customHeight="1" x14ac:dyDescent="0.25">
      <c r="A132" s="122">
        <v>4</v>
      </c>
      <c r="B132" s="123"/>
      <c r="C132" s="118" t="str">
        <f>IF(Март!$H$32&lt;&gt;0,Март!$H$32," ")</f>
        <v xml:space="preserve">Модули: Внеурочная деятельность  </v>
      </c>
      <c r="D132" s="20" t="str">
        <f>IF(Март!$A$32&lt;&gt;0,Март!$A$32," ")</f>
        <v>17 марта</v>
      </c>
      <c r="E132" s="120" t="str">
        <f>IF(Март!$N$32&lt;&gt;0,Март!$N$32," ")</f>
        <v xml:space="preserve"> </v>
      </c>
      <c r="F132" s="118" t="str">
        <f>IF(Март!$H$33&lt;&gt;0,Март!$H$33," ")</f>
        <v xml:space="preserve"> </v>
      </c>
      <c r="G132" s="20" t="str">
        <f>IF(Март!$A$33&lt;&gt;0,Март!$A$33," ")</f>
        <v>18 марта</v>
      </c>
      <c r="H132" s="120" t="str">
        <f>IF(Март!$N$33&lt;&gt;0,Март!$N$33," ")</f>
        <v xml:space="preserve"> </v>
      </c>
      <c r="I132" s="118" t="str">
        <f>IF(Март!$H$34&lt;&gt;0,Март!$H$34," ")</f>
        <v xml:space="preserve"> </v>
      </c>
      <c r="J132" s="20" t="str">
        <f>IF(Март!$A$34&lt;&gt;0,Март!$A$34," ")</f>
        <v>19 марта</v>
      </c>
      <c r="K132" s="120" t="str">
        <f>IF(Март!$N$34&lt;&gt;0,Март!$N$34," ")</f>
        <v xml:space="preserve"> </v>
      </c>
      <c r="L132" s="118" t="str">
        <f>IF(Март!$H$35&lt;&gt;0,Март!$H$35," ")</f>
        <v xml:space="preserve"> </v>
      </c>
      <c r="M132" s="20" t="str">
        <f>IF(Март!$A$35&lt;&gt;0,Март!$A$35," ")</f>
        <v>20 марта</v>
      </c>
      <c r="N132" s="120" t="str">
        <f>IF(Март!$N$35&lt;&gt;0,Март!$N$35," ")</f>
        <v xml:space="preserve"> </v>
      </c>
      <c r="O132" s="118" t="str">
        <f>IF(Март!$H$36&lt;&gt;0,Март!$H$36," ")</f>
        <v xml:space="preserve">Модули: Внеурочная деятельность  </v>
      </c>
      <c r="P132" s="20" t="str">
        <f>IF(Март!$A$36&lt;&gt;0,Март!$A$36," ")</f>
        <v>21 марта</v>
      </c>
      <c r="Q132" s="120" t="str">
        <f>IF(Март!$N$36&lt;&gt;0,Март!$N$36," ")</f>
        <v xml:space="preserve">Направления: Патриотическое  </v>
      </c>
      <c r="R132" s="118" t="str">
        <f>IF(Март!$H$37&lt;&gt;0,Март!$H$37," ")</f>
        <v xml:space="preserve"> </v>
      </c>
      <c r="S132" s="20" t="str">
        <f>IF(Март!$A$37&lt;&gt;0,Март!$A$37," ")</f>
        <v>22 марта</v>
      </c>
      <c r="T132" s="120" t="str">
        <f>IF(Март!$N$37&lt;&gt;0,Март!$N$37," ")</f>
        <v xml:space="preserve"> </v>
      </c>
      <c r="U132" s="3" t="str">
        <f>IF(Март!$A$38&lt;&gt;0,Март!$A$38," ")</f>
        <v>23 марта</v>
      </c>
    </row>
    <row r="133" spans="1:21" ht="102" customHeight="1" thickBot="1" x14ac:dyDescent="0.3">
      <c r="A133" s="114" t="str">
        <f>IF(Март!$C127&lt;&gt;0,Март!$C127," ")</f>
        <v xml:space="preserve"> </v>
      </c>
      <c r="B133" s="115"/>
      <c r="C133" s="119"/>
      <c r="D133" s="21" t="str">
        <f>IF(Март!$J$32&lt;&gt;0,Март!$J$32," ")</f>
        <v xml:space="preserve">  1) КВД "РОВ"  </v>
      </c>
      <c r="E133" s="121"/>
      <c r="F133" s="119"/>
      <c r="G133" s="21" t="str">
        <f>IF(Март!$J$33&lt;&gt;0,Март!$J$33," ")</f>
        <v xml:space="preserve">10 лет со Дня воссоединения Крыма с Россией  </v>
      </c>
      <c r="H133" s="121"/>
      <c r="I133" s="119"/>
      <c r="J133" s="21" t="str">
        <f>IF(Март!$J$34&lt;&gt;0,Март!$J$34," ")</f>
        <v xml:space="preserve">  </v>
      </c>
      <c r="K133" s="121"/>
      <c r="L133" s="119"/>
      <c r="M133" s="21" t="str">
        <f>IF(Март!$J$35&lt;&gt;0,Март!$J$35," ")</f>
        <v xml:space="preserve">Международный День Земли  </v>
      </c>
      <c r="N133" s="121"/>
      <c r="O133" s="119"/>
      <c r="P133" s="21" t="str">
        <f>IF(Март!$J$36&lt;&gt;0,Март!$J$36," ")</f>
        <v>130 лет со дня рождения российского певца, народного артиста СССР
Л. О. Утёсова (1895–1982)  1) КВД "На Севере - жить!"</v>
      </c>
      <c r="Q133" s="121"/>
      <c r="R133" s="119"/>
      <c r="S133" s="21" t="str">
        <f>IF(Март!$J$37&lt;&gt;0,Март!$J$37," ")</f>
        <v xml:space="preserve">  </v>
      </c>
      <c r="T133" s="121"/>
      <c r="U133" s="4" t="str">
        <f>IF(Март!$J$38&lt;&gt;0,Март!$J$38," ")</f>
        <v xml:space="preserve">  </v>
      </c>
    </row>
    <row r="134" spans="1:21" ht="18" customHeight="1" x14ac:dyDescent="0.25">
      <c r="A134" s="122">
        <v>5</v>
      </c>
      <c r="B134" s="123"/>
      <c r="C134" s="118" t="str">
        <f>IF(Март!$H$39&lt;&gt;0,Март!$H$39," ")</f>
        <v xml:space="preserve">Модули: Внеурочная деятельность  </v>
      </c>
      <c r="D134" s="20" t="str">
        <f>IF(Март!$A$39&lt;&gt;0,Март!$A$39," ")</f>
        <v>24 марта</v>
      </c>
      <c r="E134" s="120" t="str">
        <f>IF(Март!$N$39&lt;&gt;0,Март!$N$39," ")</f>
        <v xml:space="preserve"> </v>
      </c>
      <c r="F134" s="118" t="str">
        <f>IF(Март!$H$40&lt;&gt;0,Март!$H$40," ")</f>
        <v xml:space="preserve"> </v>
      </c>
      <c r="G134" s="20" t="str">
        <f>IF(Март!$A$40&lt;&gt;0,Март!$A$40," ")</f>
        <v>25 марта</v>
      </c>
      <c r="H134" s="120" t="str">
        <f>IF(Март!$N$40&lt;&gt;0,Март!$N$40," ")</f>
        <v xml:space="preserve"> </v>
      </c>
      <c r="I134" s="118" t="str">
        <f>IF(Март!$H$41&lt;&gt;0,Март!$H$41," ")</f>
        <v xml:space="preserve"> </v>
      </c>
      <c r="J134" s="20" t="str">
        <f>IF(Март!$A$41&lt;&gt;0,Март!$A$41," ")</f>
        <v>26 марта</v>
      </c>
      <c r="K134" s="120" t="str">
        <f>IF(Март!$N$41&lt;&gt;0,Март!$N$41," ")</f>
        <v xml:space="preserve"> </v>
      </c>
      <c r="L134" s="118" t="str">
        <f>IF(Март!$H$42&lt;&gt;0,Март!$H$42," ")</f>
        <v xml:space="preserve"> </v>
      </c>
      <c r="M134" s="20" t="str">
        <f>IF(Март!$A$42&lt;&gt;0,Март!$A$42," ")</f>
        <v>27 марта</v>
      </c>
      <c r="N134" s="120" t="str">
        <f>IF(Март!$N$42&lt;&gt;0,Март!$N$42," ")</f>
        <v xml:space="preserve"> </v>
      </c>
      <c r="O134" s="118" t="str">
        <f>IF(Март!$H$43&lt;&gt;0,Март!$H$43," ")</f>
        <v xml:space="preserve"> </v>
      </c>
      <c r="P134" s="20" t="str">
        <f>IF(Март!$A$43&lt;&gt;0,Март!$A$43," ")</f>
        <v>28 марта</v>
      </c>
      <c r="Q134" s="120" t="str">
        <f>IF(Март!$N$43&lt;&gt;0,Март!$N$43," ")</f>
        <v xml:space="preserve"> </v>
      </c>
      <c r="R134" s="118" t="str">
        <f>IF(Март!$H$44&lt;&gt;0,Март!$H$44," ")</f>
        <v xml:space="preserve"> </v>
      </c>
      <c r="S134" s="20" t="str">
        <f>IF(Март!$A$44&lt;&gt;0,Март!$A$44," ")</f>
        <v>29 марта</v>
      </c>
      <c r="T134" s="120" t="str">
        <f>IF(Март!$N$44&lt;&gt;0,Март!$N$44," ")</f>
        <v xml:space="preserve"> </v>
      </c>
      <c r="U134" s="3" t="str">
        <f>IF(Март!$A$45&lt;&gt;0,Март!$A$45," ")</f>
        <v>30 марта</v>
      </c>
    </row>
    <row r="135" spans="1:21" ht="102" customHeight="1" thickBot="1" x14ac:dyDescent="0.3">
      <c r="A135" s="114" t="str">
        <f>IF(Март!$C128&lt;&gt;0,Март!$C128," ")</f>
        <v xml:space="preserve"> </v>
      </c>
      <c r="B135" s="115"/>
      <c r="C135" s="119"/>
      <c r="D135" s="21" t="str">
        <f>IF(Март!$J$39&lt;&gt;0,Март!$J$39," ")</f>
        <v xml:space="preserve">  1) КВД "РОВ"  </v>
      </c>
      <c r="E135" s="121"/>
      <c r="F135" s="119"/>
      <c r="G135" s="21" t="str">
        <f>IF(Март!$J$40&lt;&gt;0,Март!$J$40," ")</f>
        <v xml:space="preserve">День работника культуры  </v>
      </c>
      <c r="H135" s="121"/>
      <c r="I135" s="119"/>
      <c r="J135" s="21" t="str">
        <f>IF(Март!$J$41&lt;&gt;0,Март!$J$41," ")</f>
        <v xml:space="preserve">  </v>
      </c>
      <c r="K135" s="121"/>
      <c r="L135" s="119"/>
      <c r="M135" s="21" t="str">
        <f>IF(Март!$J$42&lt;&gt;0,Март!$J$42," ")</f>
        <v xml:space="preserve">Международный день театра  </v>
      </c>
      <c r="N135" s="121"/>
      <c r="O135" s="119"/>
      <c r="P135" s="21" t="str">
        <f>IF(Март!$J$43&lt;&gt;0,Март!$J$43," ")</f>
        <v xml:space="preserve">  </v>
      </c>
      <c r="Q135" s="121"/>
      <c r="R135" s="119"/>
      <c r="S135" s="21" t="str">
        <f>IF(Март!$J$44&lt;&gt;0,Март!$J$44," ")</f>
        <v xml:space="preserve">  </v>
      </c>
      <c r="T135" s="121"/>
      <c r="U135" s="4" t="str">
        <f>IF(Март!$J$45&lt;&gt;0,Март!$J$45," ")</f>
        <v xml:space="preserve">  </v>
      </c>
    </row>
    <row r="136" spans="1:21" ht="18" customHeight="1" thickBot="1" x14ac:dyDescent="0.3">
      <c r="A136" s="116">
        <v>6</v>
      </c>
      <c r="B136" s="117"/>
      <c r="C136" s="118" t="str">
        <f>IF(Март!$H$46&lt;&gt;0,Март!$H$46," ")</f>
        <v xml:space="preserve"> </v>
      </c>
      <c r="D136" s="20" t="str">
        <f>IF(Март!$A$46&lt;&gt;0,Март!$A$46," ")</f>
        <v>31 марта</v>
      </c>
      <c r="E136" s="120" t="str">
        <f>IF(Март!$N$46&lt;&gt;0,Март!$N$46," ")</f>
        <v xml:space="preserve"> </v>
      </c>
      <c r="F136" s="118" t="str">
        <f>IF(Март!$H$47&lt;&gt;0,Март!$H$47," ")</f>
        <v xml:space="preserve"> </v>
      </c>
      <c r="G136" s="20" t="str">
        <f>IF(Март!$A$47&lt;&gt;0,Март!$A$47," ")</f>
        <v xml:space="preserve"> </v>
      </c>
      <c r="H136" s="120" t="str">
        <f>IF(Март!$N$47&lt;&gt;0,Март!$N$47," ")</f>
        <v xml:space="preserve"> </v>
      </c>
      <c r="I136" s="118" t="str">
        <f>IF(Март!$H$48&lt;&gt;0,Март!$H$48," ")</f>
        <v xml:space="preserve"> </v>
      </c>
      <c r="J136" s="20" t="str">
        <f>IF(Март!$A$48&lt;&gt;0,Март!$A$48," ")</f>
        <v xml:space="preserve"> </v>
      </c>
      <c r="K136" s="120" t="str">
        <f>IF(Март!$N$48&lt;&gt;0,Март!$N$48," ")</f>
        <v xml:space="preserve"> </v>
      </c>
      <c r="L136" s="118" t="str">
        <f>IF(Март!$H$49&lt;&gt;0,Март!$H$49," ")</f>
        <v xml:space="preserve"> </v>
      </c>
      <c r="M136" s="20" t="str">
        <f>IF(Март!$A$49&lt;&gt;0,Март!$A$49," ")</f>
        <v xml:space="preserve"> </v>
      </c>
      <c r="N136" s="120" t="str">
        <f>IF(Март!$N$49&lt;&gt;0,Март!$N$49," ")</f>
        <v xml:space="preserve"> </v>
      </c>
      <c r="O136" s="118" t="str">
        <f>IF(Март!$H$50&lt;&gt;0,Март!$H$50," ")</f>
        <v xml:space="preserve"> </v>
      </c>
      <c r="P136" s="20" t="str">
        <f>IF(Март!$A$50&lt;&gt;0,Март!$A$50," ")</f>
        <v xml:space="preserve"> </v>
      </c>
      <c r="Q136" s="120" t="str">
        <f>IF(Март!$N$50&lt;&gt;0,Март!$N$50," ")</f>
        <v xml:space="preserve"> </v>
      </c>
      <c r="R136" s="118" t="str">
        <f>IF(Март!$H$51&lt;&gt;0,Март!$H$51," ")</f>
        <v xml:space="preserve"> </v>
      </c>
      <c r="S136" s="20" t="str">
        <f>IF(Март!$A$51&lt;&gt;0,Март!$A$51," ")</f>
        <v xml:space="preserve"> </v>
      </c>
      <c r="T136" s="120" t="str">
        <f>IF(Март!$N$51&lt;&gt;0,Март!$N$51," ")</f>
        <v xml:space="preserve"> </v>
      </c>
      <c r="U136" s="3" t="str">
        <f>IF(Март!$A$52&lt;&gt;0,Март!$A$52," ")</f>
        <v xml:space="preserve"> </v>
      </c>
    </row>
    <row r="137" spans="1:21" ht="92.25" customHeight="1" thickBot="1" x14ac:dyDescent="0.3">
      <c r="A137" s="116" t="str">
        <f>IF(Март!$C49&lt;&gt;0,Март!$C49," ")</f>
        <v xml:space="preserve"> </v>
      </c>
      <c r="B137" s="117"/>
      <c r="C137" s="119"/>
      <c r="D137" s="21" t="str">
        <f>IF(Март!$J$46&lt;&gt;0,Март!$J$46," ")</f>
        <v xml:space="preserve">  </v>
      </c>
      <c r="E137" s="121"/>
      <c r="F137" s="119"/>
      <c r="G137" s="21" t="str">
        <f>IF(Март!$J$47&lt;&gt;0,Март!$J$47," ")</f>
        <v xml:space="preserve">  </v>
      </c>
      <c r="H137" s="121"/>
      <c r="I137" s="119"/>
      <c r="J137" s="21" t="str">
        <f>IF(Март!$J$48&lt;&gt;0,Март!$J$48," ")</f>
        <v xml:space="preserve">  </v>
      </c>
      <c r="K137" s="121"/>
      <c r="L137" s="119"/>
      <c r="M137" s="21" t="str">
        <f>IF(Март!$J$49&lt;&gt;0,Март!$J$49," ")</f>
        <v xml:space="preserve">  </v>
      </c>
      <c r="N137" s="121"/>
      <c r="O137" s="119"/>
      <c r="P137" s="21" t="str">
        <f>IF(Март!$J$50&lt;&gt;0,Март!$J$50," ")</f>
        <v xml:space="preserve">  </v>
      </c>
      <c r="Q137" s="121"/>
      <c r="R137" s="119"/>
      <c r="S137" s="21" t="str">
        <f>IF(Март!$J$51&lt;&gt;0,Март!$J$51," ")</f>
        <v xml:space="preserve"> </v>
      </c>
      <c r="T137" s="121"/>
      <c r="U137" s="4" t="str">
        <f>IF(Март!$J$52&lt;&gt;0,Март!$J$52," ")</f>
        <v xml:space="preserve"> </v>
      </c>
    </row>
    <row r="142" spans="1:21" ht="33" customHeight="1" x14ac:dyDescent="0.25">
      <c r="A142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142" s="126"/>
      <c r="C142" s="126"/>
      <c r="D142" s="126"/>
      <c r="E142" s="126"/>
      <c r="F142" s="126"/>
      <c r="G142" s="126"/>
      <c r="H142" s="126"/>
      <c r="I142" s="126"/>
      <c r="J142" s="126"/>
      <c r="K142" s="126"/>
      <c r="L142" s="126"/>
      <c r="M142" s="126"/>
      <c r="N142" s="126"/>
      <c r="O142" s="126"/>
      <c r="P142" s="126"/>
      <c r="Q142" s="126"/>
      <c r="R142" s="126"/>
      <c r="S142" s="126"/>
      <c r="T142" s="126"/>
      <c r="U142" s="126"/>
    </row>
    <row r="143" spans="1:21" ht="39.75" customHeight="1" x14ac:dyDescent="0.25">
      <c r="A143" s="124" t="str">
        <f>'Основные сведения'!$B$5</f>
        <v>План-сетка воспитательной работы на 2024-2025 учебный год</v>
      </c>
      <c r="B143" s="124"/>
      <c r="C143" s="124"/>
      <c r="D143" s="124"/>
      <c r="E143" s="124"/>
      <c r="F143" s="124"/>
      <c r="G143" s="124"/>
      <c r="H143" s="124"/>
      <c r="I143" s="124"/>
      <c r="J143" s="124"/>
      <c r="K143" s="124"/>
      <c r="L143" s="124"/>
      <c r="M143" s="124"/>
      <c r="N143" s="124"/>
      <c r="O143" s="124"/>
      <c r="P143" s="124"/>
      <c r="Q143" s="124"/>
      <c r="R143" s="124"/>
      <c r="S143" s="124"/>
      <c r="T143" s="124"/>
      <c r="U143" s="124"/>
    </row>
    <row r="144" spans="1:21" ht="18.75" customHeight="1" x14ac:dyDescent="0.25">
      <c r="A144" s="125" t="str">
        <f>CONCATENATE("в ",'Основные сведения'!B4," классе")</f>
        <v>в 7а классе</v>
      </c>
      <c r="B144" s="125"/>
      <c r="C144" s="125"/>
      <c r="D144" s="125"/>
      <c r="E144" s="125"/>
      <c r="F144" s="125"/>
      <c r="G144" s="125"/>
      <c r="H144" s="125"/>
      <c r="I144" s="125"/>
      <c r="J144" s="125"/>
      <c r="K144" s="125"/>
      <c r="L144" s="125"/>
      <c r="M144" s="125"/>
      <c r="N144" s="125"/>
      <c r="O144" s="125"/>
      <c r="P144" s="125"/>
      <c r="Q144" s="125"/>
      <c r="R144" s="125"/>
      <c r="S144" s="125"/>
      <c r="T144" s="125"/>
      <c r="U144" s="125"/>
    </row>
    <row r="145" spans="1:21" ht="18.75" x14ac:dyDescent="0.25">
      <c r="A145" s="125" t="str">
        <f>Апрель!A1</f>
        <v>Апрель</v>
      </c>
      <c r="B145" s="125"/>
      <c r="C145" s="125"/>
      <c r="D145" s="125"/>
      <c r="E145" s="125"/>
      <c r="F145" s="125"/>
      <c r="G145" s="125"/>
      <c r="H145" s="125"/>
      <c r="I145" s="125"/>
      <c r="J145" s="125"/>
      <c r="K145" s="125"/>
      <c r="L145" s="125"/>
      <c r="M145" s="125"/>
      <c r="N145" s="125"/>
      <c r="O145" s="125"/>
      <c r="P145" s="125"/>
      <c r="Q145" s="125"/>
      <c r="R145" s="125"/>
      <c r="S145" s="125"/>
      <c r="T145" s="125"/>
      <c r="U145" s="125"/>
    </row>
    <row r="146" spans="1:21" ht="31.5" customHeight="1" thickBot="1" x14ac:dyDescent="0.3">
      <c r="A146" s="125" t="str">
        <f>IF(Апрель!$C3&lt;&gt;0,Апрель!$C3," ")</f>
        <v xml:space="preserve"> </v>
      </c>
      <c r="B146" s="125"/>
      <c r="C146" s="125"/>
      <c r="D146" s="125"/>
      <c r="E146" s="125"/>
      <c r="F146" s="125"/>
      <c r="G146" s="125"/>
      <c r="H146" s="125"/>
      <c r="I146" s="125"/>
      <c r="J146" s="125"/>
      <c r="K146" s="125"/>
      <c r="L146" s="125"/>
      <c r="M146" s="125"/>
      <c r="N146" s="125"/>
      <c r="O146" s="125"/>
      <c r="P146" s="125"/>
      <c r="Q146" s="125"/>
      <c r="R146" s="125"/>
      <c r="S146" s="125"/>
      <c r="T146" s="125"/>
      <c r="U146" s="125"/>
    </row>
    <row r="147" spans="1:21" ht="36.75" customHeight="1" thickBot="1" x14ac:dyDescent="0.3">
      <c r="A147" s="116" t="s">
        <v>335</v>
      </c>
      <c r="B147" s="117"/>
      <c r="C147" s="127" t="s">
        <v>12</v>
      </c>
      <c r="D147" s="128"/>
      <c r="E147" s="129"/>
      <c r="F147" s="127" t="s">
        <v>13</v>
      </c>
      <c r="G147" s="128"/>
      <c r="H147" s="129"/>
      <c r="I147" s="127" t="s">
        <v>14</v>
      </c>
      <c r="J147" s="128"/>
      <c r="K147" s="129"/>
      <c r="L147" s="127" t="s">
        <v>15</v>
      </c>
      <c r="M147" s="128"/>
      <c r="N147" s="129"/>
      <c r="O147" s="127" t="s">
        <v>16</v>
      </c>
      <c r="P147" s="128"/>
      <c r="Q147" s="129"/>
      <c r="R147" s="127" t="s">
        <v>17</v>
      </c>
      <c r="S147" s="128"/>
      <c r="T147" s="129"/>
      <c r="U147" s="2" t="s">
        <v>18</v>
      </c>
    </row>
    <row r="148" spans="1:21" ht="18" customHeight="1" x14ac:dyDescent="0.25">
      <c r="A148" s="122">
        <v>1</v>
      </c>
      <c r="B148" s="123"/>
      <c r="C148" s="118" t="str">
        <f>IF(Апрель!$H$11&lt;&gt;0,Апрель!$H$11," ")</f>
        <v xml:space="preserve"> </v>
      </c>
      <c r="D148" s="20" t="str">
        <f>IF(Апрель!$A$11&lt;&gt;0,Апрель!$A$11," ")</f>
        <v xml:space="preserve"> </v>
      </c>
      <c r="E148" s="120" t="str">
        <f>IF(Апрель!$N$11&lt;&gt;0,Апрель!$N$11," ")</f>
        <v xml:space="preserve"> </v>
      </c>
      <c r="F148" s="118" t="str">
        <f>IF(Апрель!$H$12&lt;&gt;0,Апрель!$H$12," ")</f>
        <v xml:space="preserve">Модули: Профилактика и безопасность  </v>
      </c>
      <c r="G148" s="20" t="str">
        <f>IF(Апрель!$A$12&lt;&gt;0,Апрель!$A$12," ")</f>
        <v>1 апреля</v>
      </c>
      <c r="H148" s="120" t="str">
        <f>IF(Апрель!$N$12&lt;&gt;0,Апрель!$N$12," ")</f>
        <v xml:space="preserve">Направления: Эстетическое  </v>
      </c>
      <c r="I148" s="118" t="str">
        <f>IF(Апрель!$H$13&lt;&gt;0,Апрель!$H$13," ")</f>
        <v xml:space="preserve">Модули: Взаимодействие с родителями  </v>
      </c>
      <c r="J148" s="20" t="str">
        <f>IF(Апрель!$A$13&lt;&gt;0,Апрель!$A$13," ")</f>
        <v>2 апреля</v>
      </c>
      <c r="K148" s="120" t="str">
        <f>IF(Апрель!$N$13&lt;&gt;0,Апрель!$N$13," ")</f>
        <v xml:space="preserve">Направления: Экологическое  </v>
      </c>
      <c r="L148" s="118" t="str">
        <f>IF(Апрель!$H$14&lt;&gt;0,Апрель!$H$14," ")</f>
        <v xml:space="preserve"> </v>
      </c>
      <c r="M148" s="20" t="str">
        <f>IF(Апрель!$A$14&lt;&gt;0,Апрель!$A$14," ")</f>
        <v>3 апреля</v>
      </c>
      <c r="N148" s="120" t="str">
        <f>IF(Апрель!$N$14&lt;&gt;0,Апрель!$N$14," ")</f>
        <v xml:space="preserve"> </v>
      </c>
      <c r="O148" s="118" t="str">
        <f>IF(Апрель!$H$15&lt;&gt;0,Апрель!$H$15," ")</f>
        <v xml:space="preserve">Модули: Внеурочная деятельность  </v>
      </c>
      <c r="P148" s="20" t="str">
        <f>IF(Апрель!$A$15&lt;&gt;0,Апрель!$A$15," ")</f>
        <v>4 апреля</v>
      </c>
      <c r="Q148" s="120" t="str">
        <f>IF(Апрель!$N$15&lt;&gt;0,Апрель!$N$15," ")</f>
        <v xml:space="preserve">Направления: Патриотическое  </v>
      </c>
      <c r="R148" s="118" t="str">
        <f>IF(Апрель!$H$16&lt;&gt;0,Апрель!$H$16," ")</f>
        <v xml:space="preserve"> </v>
      </c>
      <c r="S148" s="20" t="str">
        <f>IF(Апрель!$A$16&lt;&gt;0,Апрель!$A$16," ")</f>
        <v>5 апреля</v>
      </c>
      <c r="T148" s="120" t="str">
        <f>IF(Апрель!$N$16&lt;&gt;0,Апрель!$N$16," ")</f>
        <v xml:space="preserve"> </v>
      </c>
      <c r="U148" s="3" t="str">
        <f>IF(Апрель!$A$17&lt;&gt;0,Апрель!$A$17," ")</f>
        <v>6 апреля</v>
      </c>
    </row>
    <row r="149" spans="1:21" ht="102" customHeight="1" thickBot="1" x14ac:dyDescent="0.3">
      <c r="A149" s="114" t="str">
        <f>IF(Апрель!$C144&lt;&gt;0,Апрель!$C144," ")</f>
        <v xml:space="preserve"> </v>
      </c>
      <c r="B149" s="115"/>
      <c r="C149" s="119"/>
      <c r="D149" s="21" t="str">
        <f>IF(Апрель!$J$11&lt;&gt;0,Апрель!$J$11," ")</f>
        <v xml:space="preserve">  </v>
      </c>
      <c r="E149" s="121"/>
      <c r="F149" s="119"/>
      <c r="G149" s="21" t="str">
        <f>IF(Апрель!$J$12&lt;&gt;0,Апрель!$J$12," ")</f>
        <v xml:space="preserve">Муниципальный этап Всероссийского конкурса детского рисунка об охране руда «Вера, Надежда, любовь»  </v>
      </c>
      <c r="H149" s="121"/>
      <c r="I149" s="119"/>
      <c r="J149" s="21" t="str">
        <f>IF(Апрель!$J$13&lt;&gt;0,Апрель!$J$13," ")</f>
        <v xml:space="preserve"> Экологическая акция "Миллион Родине" (сбор макулатуры) </v>
      </c>
      <c r="K149" s="121"/>
      <c r="L149" s="119"/>
      <c r="M149" s="21" t="str">
        <f>IF(Апрель!$J$14&lt;&gt;0,Апрель!$J$14," ")</f>
        <v xml:space="preserve">  </v>
      </c>
      <c r="N149" s="121"/>
      <c r="O149" s="119"/>
      <c r="P149" s="21" t="str">
        <f>IF(Апрель!$J$15&lt;&gt;0,Апрель!$J$15," ")</f>
        <v xml:space="preserve">  1) КВД "На Севере - жить!"</v>
      </c>
      <c r="Q149" s="121"/>
      <c r="R149" s="119"/>
      <c r="S149" s="21" t="str">
        <f>IF(Апрель!$J$16&lt;&gt;0,Апрель!$J$16," ")</f>
        <v xml:space="preserve">  </v>
      </c>
      <c r="T149" s="121"/>
      <c r="U149" s="4" t="str">
        <f>IF(Апрель!$J$17&lt;&gt;0,Апрель!$J$17," ")</f>
        <v xml:space="preserve">  </v>
      </c>
    </row>
    <row r="150" spans="1:21" ht="18" customHeight="1" x14ac:dyDescent="0.25">
      <c r="A150" s="122">
        <v>2</v>
      </c>
      <c r="B150" s="123"/>
      <c r="C150" s="118" t="str">
        <f>IF(Апрель!$H$18&lt;&gt;0,Апрель!$H$18," ")</f>
        <v xml:space="preserve">Модули: Внеурочная деятельность Профилактика и безопасность </v>
      </c>
      <c r="D150" s="20" t="str">
        <f>IF(Апрель!$A$18&lt;&gt;0,Апрель!$A$18," ")</f>
        <v>7 апреля</v>
      </c>
      <c r="E150" s="120" t="str">
        <f>IF(Апрель!$N$18&lt;&gt;0,Апрель!$N$18," ")</f>
        <v xml:space="preserve"> </v>
      </c>
      <c r="F150" s="118" t="str">
        <f>IF(Апрель!$H$19&lt;&gt;0,Апрель!$H$19," ")</f>
        <v xml:space="preserve"> </v>
      </c>
      <c r="G150" s="20" t="str">
        <f>IF(Апрель!$A$19&lt;&gt;0,Апрель!$A$19," ")</f>
        <v>8 апреля</v>
      </c>
      <c r="H150" s="120" t="str">
        <f>IF(Апрель!$N$19&lt;&gt;0,Апрель!$N$19," ")</f>
        <v xml:space="preserve"> </v>
      </c>
      <c r="I150" s="118" t="str">
        <f>IF(Апрель!$H$20&lt;&gt;0,Апрель!$H$20," ")</f>
        <v xml:space="preserve"> </v>
      </c>
      <c r="J150" s="20" t="str">
        <f>IF(Апрель!$A$20&lt;&gt;0,Апрель!$A$20," ")</f>
        <v>9 апреля</v>
      </c>
      <c r="K150" s="120" t="str">
        <f>IF(Апрель!$N$20&lt;&gt;0,Апрель!$N$20," ")</f>
        <v xml:space="preserve"> </v>
      </c>
      <c r="L150" s="118" t="str">
        <f>IF(Апрель!$H$21&lt;&gt;0,Апрель!$H$21," ")</f>
        <v xml:space="preserve"> </v>
      </c>
      <c r="M150" s="20" t="str">
        <f>IF(Апрель!$A$21&lt;&gt;0,Апрель!$A$21," ")</f>
        <v>10 апреля</v>
      </c>
      <c r="N150" s="120" t="str">
        <f>IF(Апрель!$N$21&lt;&gt;0,Апрель!$N$21," ")</f>
        <v xml:space="preserve"> </v>
      </c>
      <c r="O150" s="118" t="str">
        <f>IF(Апрель!$H$22&lt;&gt;0,Апрель!$H$22," ")</f>
        <v xml:space="preserve">Модули: Внеурочная деятельность  </v>
      </c>
      <c r="P150" s="20" t="str">
        <f>IF(Апрель!$A$22&lt;&gt;0,Апрель!$A$22," ")</f>
        <v>11 апреля</v>
      </c>
      <c r="Q150" s="120" t="str">
        <f>IF(Апрель!$N$22&lt;&gt;0,Апрель!$N$22," ")</f>
        <v xml:space="preserve">Направления: Патриотическое  </v>
      </c>
      <c r="R150" s="118" t="str">
        <f>IF(Апрель!$H$23&lt;&gt;0,Апрель!$H$23," ")</f>
        <v xml:space="preserve"> </v>
      </c>
      <c r="S150" s="20" t="str">
        <f>IF(Апрель!$A$23&lt;&gt;0,Апрель!$A$23," ")</f>
        <v>12 апреля</v>
      </c>
      <c r="T150" s="120" t="str">
        <f>IF(Апрель!$N$23&lt;&gt;0,Апрель!$N$23," ")</f>
        <v xml:space="preserve"> </v>
      </c>
      <c r="U150" s="3" t="str">
        <f>IF(Апрель!$A$24&lt;&gt;0,Апрель!$A$24," ")</f>
        <v>13 апреля</v>
      </c>
    </row>
    <row r="151" spans="1:21" ht="102" customHeight="1" thickBot="1" x14ac:dyDescent="0.3">
      <c r="A151" s="114" t="str">
        <f>IF(Апрель!$C144&lt;&gt;0,Апрель!$C144," ")</f>
        <v xml:space="preserve"> </v>
      </c>
      <c r="B151" s="115"/>
      <c r="C151" s="119"/>
      <c r="D151" s="21" t="str">
        <f>IF(Апрель!$J$18&lt;&gt;0,Апрель!$J$18," ")</f>
        <v>Всемирный день здоровья  1) КВД "РОВ"                                                    2) Беседы о правилах безопасного поведения  (Инструкции № 7, 17, 20, 21, 22)</v>
      </c>
      <c r="E151" s="121"/>
      <c r="F151" s="119"/>
      <c r="G151" s="21" t="str">
        <f>IF(Апрель!$J$19&lt;&gt;0,Апрель!$J$19," ")</f>
        <v xml:space="preserve">  </v>
      </c>
      <c r="H151" s="121"/>
      <c r="I151" s="119"/>
      <c r="J151" s="21" t="str">
        <f>IF(Апрель!$J$20&lt;&gt;0,Апрель!$J$20," ")</f>
        <v xml:space="preserve">  </v>
      </c>
      <c r="K151" s="121"/>
      <c r="L151" s="119"/>
      <c r="M151" s="21" t="str">
        <f>IF(Апрель!$J$21&lt;&gt;0,Апрель!$J$21," ")</f>
        <v xml:space="preserve">  1)Занятие по БДД "Правила перехода улиц и перекрестков
." Беседы о правилах безопасного поведения  (Инструкции № 15,18, 20,21, 22)</v>
      </c>
      <c r="N151" s="121"/>
      <c r="O151" s="119"/>
      <c r="P151" s="21" t="str">
        <f>IF(Апрель!$J$22&lt;&gt;0,Апрель!$J$22," ")</f>
        <v xml:space="preserve">  1) КВД "На Севере - жить!"</v>
      </c>
      <c r="Q151" s="121"/>
      <c r="R151" s="119"/>
      <c r="S151" s="21" t="str">
        <f>IF(Апрель!$J$23&lt;&gt;0,Апрель!$J$23," ")</f>
        <v xml:space="preserve">День космонавтики  </v>
      </c>
      <c r="T151" s="121"/>
      <c r="U151" s="4" t="str">
        <f>IF(Апрель!$J$24&lt;&gt;0,Апрель!$J$24," ")</f>
        <v xml:space="preserve">  </v>
      </c>
    </row>
    <row r="152" spans="1:21" ht="18" customHeight="1" x14ac:dyDescent="0.25">
      <c r="A152" s="122">
        <v>3</v>
      </c>
      <c r="B152" s="123"/>
      <c r="C152" s="118" t="str">
        <f>IF(Апрель!$H$25&lt;&gt;0,Апрель!$H$25," ")</f>
        <v xml:space="preserve">Модули: Внеурочная деятельность  </v>
      </c>
      <c r="D152" s="20" t="str">
        <f>IF(Апрель!$A$25&lt;&gt;0,Апрель!$A$25," ")</f>
        <v>14 апреля</v>
      </c>
      <c r="E152" s="120" t="str">
        <f>IF(Апрель!$N$25&lt;&gt;0,Апрель!$N$25," ")</f>
        <v xml:space="preserve"> </v>
      </c>
      <c r="F152" s="118" t="str">
        <f>IF(Апрель!$H$26&lt;&gt;0,Апрель!$H$26," ")</f>
        <v xml:space="preserve"> </v>
      </c>
      <c r="G152" s="20" t="str">
        <f>IF(Апрель!$A$26&lt;&gt;0,Апрель!$A$26," ")</f>
        <v>15 апреля</v>
      </c>
      <c r="H152" s="120" t="str">
        <f>IF(Апрель!$N$26&lt;&gt;0,Апрель!$N$26," ")</f>
        <v xml:space="preserve"> </v>
      </c>
      <c r="I152" s="118" t="str">
        <f>IF(Апрель!$H$27&lt;&gt;0,Апрель!$H$27," ")</f>
        <v xml:space="preserve"> </v>
      </c>
      <c r="J152" s="20" t="str">
        <f>IF(Апрель!$A$27&lt;&gt;0,Апрель!$A$27," ")</f>
        <v>16 апреля</v>
      </c>
      <c r="K152" s="120" t="str">
        <f>IF(Апрель!$N$27&lt;&gt;0,Апрель!$N$27," ")</f>
        <v xml:space="preserve"> </v>
      </c>
      <c r="L152" s="118" t="str">
        <f>IF(Апрель!$H$28&lt;&gt;0,Апрель!$H$28," ")</f>
        <v xml:space="preserve"> </v>
      </c>
      <c r="M152" s="20" t="str">
        <f>IF(Апрель!$A$28&lt;&gt;0,Апрель!$A$28," ")</f>
        <v>17 апреля</v>
      </c>
      <c r="N152" s="120" t="str">
        <f>IF(Апрель!$N$28&lt;&gt;0,Апрель!$N$28," ")</f>
        <v xml:space="preserve"> </v>
      </c>
      <c r="O152" s="118" t="str">
        <f>IF(Апрель!$H$29&lt;&gt;0,Апрель!$H$29," ")</f>
        <v xml:space="preserve">Модули: Внеурочная деятельность  </v>
      </c>
      <c r="P152" s="20" t="str">
        <f>IF(Апрель!$A$29&lt;&gt;0,Апрель!$A$29," ")</f>
        <v>18 апреля</v>
      </c>
      <c r="Q152" s="120" t="str">
        <f>IF(Апрель!$N$29&lt;&gt;0,Апрель!$N$29," ")</f>
        <v xml:space="preserve">Направления: Патриотическое  </v>
      </c>
      <c r="R152" s="118" t="str">
        <f>IF(Апрель!$H$30&lt;&gt;0,Апрель!$H$30," ")</f>
        <v xml:space="preserve"> </v>
      </c>
      <c r="S152" s="20" t="str">
        <f>IF(Апрель!$A$30&lt;&gt;0,Апрель!$A$30," ")</f>
        <v>19 апреля</v>
      </c>
      <c r="T152" s="120" t="str">
        <f>IF(Апрель!$N$30&lt;&gt;0,Апрель!$N$30," ")</f>
        <v xml:space="preserve"> </v>
      </c>
      <c r="U152" s="3" t="str">
        <f>IF(Апрель!$A$31&lt;&gt;0,Апрель!$A$31," ")</f>
        <v>20 апреля</v>
      </c>
    </row>
    <row r="153" spans="1:21" ht="102" customHeight="1" thickBot="1" x14ac:dyDescent="0.3">
      <c r="A153" s="114" t="str">
        <f>IF(Апрель!$C146&lt;&gt;0,Апрель!$C146," ")</f>
        <v xml:space="preserve"> </v>
      </c>
      <c r="B153" s="115"/>
      <c r="C153" s="119"/>
      <c r="D153" s="21" t="str">
        <f>IF(Апрель!$J$25&lt;&gt;0,Апрель!$J$25," ")</f>
        <v xml:space="preserve"> Профилактическая акция "Неделя безопасности в сети "Интернет" 1) КВД "РОВ"                                       2) Беседы о правилах безопасности в сети Интернет</v>
      </c>
      <c r="E153" s="121"/>
      <c r="F153" s="119"/>
      <c r="G153" s="21" t="str">
        <f>IF(Апрель!$J$26&lt;&gt;0,Апрель!$J$26," ")</f>
        <v xml:space="preserve">  </v>
      </c>
      <c r="H153" s="121"/>
      <c r="I153" s="119"/>
      <c r="J153" s="21" t="str">
        <f>IF(Апрель!$J$27&lt;&gt;0,Апрель!$J$27," ")</f>
        <v xml:space="preserve">  </v>
      </c>
      <c r="K153" s="121"/>
      <c r="L153" s="119"/>
      <c r="M153" s="21" t="str">
        <f>IF(Апрель!$J$28&lt;&gt;0,Апрель!$J$28," ")</f>
        <v xml:space="preserve">280 лет со дня рождения русского живописца-пейзажиста С. Ф. Щедрина (1745–1804)  </v>
      </c>
      <c r="N153" s="121"/>
      <c r="O153" s="119"/>
      <c r="P153" s="68" t="str">
        <f>IF(Апрель!$J$29&lt;&gt;0,Апрель!$J$29," ")</f>
        <v>День воинской славы России. День победы русских воинов князя А. Невского
над немецкими рыцарями на Чудском озере (Ледовое побоище, 1242)  1) КВД "На Севере - жить!"</v>
      </c>
      <c r="Q153" s="121"/>
      <c r="R153" s="119"/>
      <c r="S153" s="21" t="str">
        <f>IF(Апрель!$J$30&lt;&gt;0,Апрель!$J$30," ")</f>
        <v xml:space="preserve">День памяти о геноциде советского народа нацистами и их пособниками
в годы Великой Отечественной войны  </v>
      </c>
      <c r="T153" s="121"/>
      <c r="U153" s="4" t="str">
        <f>IF(Апрель!$J$31&lt;&gt;0,Апрель!$J$31," ")</f>
        <v xml:space="preserve">  </v>
      </c>
    </row>
    <row r="154" spans="1:21" ht="18" customHeight="1" x14ac:dyDescent="0.25">
      <c r="A154" s="122">
        <v>4</v>
      </c>
      <c r="B154" s="123"/>
      <c r="C154" s="118" t="str">
        <f>IF(Апрель!$H$32&lt;&gt;0,Апрель!$H$32," ")</f>
        <v xml:space="preserve">Модули: Внеурочная деятельность Основные школьные дела </v>
      </c>
      <c r="D154" s="20" t="str">
        <f>IF(Апрель!$A$32&lt;&gt;0,Апрель!$A$32," ")</f>
        <v>21 апреля</v>
      </c>
      <c r="E154" s="120" t="str">
        <f>IF(Апрель!$N$32&lt;&gt;0,Апрель!$N$32," ")</f>
        <v>Направления: Трудовое Эстетическое Патриотическое</v>
      </c>
      <c r="F154" s="118" t="str">
        <f>IF(Апрель!$H$33&lt;&gt;0,Апрель!$H$33," ")</f>
        <v xml:space="preserve"> </v>
      </c>
      <c r="G154" s="20" t="str">
        <f>IF(Апрель!$A$33&lt;&gt;0,Апрель!$A$33," ")</f>
        <v>22 апреля</v>
      </c>
      <c r="H154" s="120" t="str">
        <f>IF(Апрель!$N$33&lt;&gt;0,Апрель!$N$33," ")</f>
        <v xml:space="preserve"> </v>
      </c>
      <c r="I154" s="118" t="str">
        <f>IF(Апрель!$H$34&lt;&gt;0,Апрель!$H$34," ")</f>
        <v xml:space="preserve"> </v>
      </c>
      <c r="J154" s="20" t="str">
        <f>IF(Апрель!$A$34&lt;&gt;0,Апрель!$A$34," ")</f>
        <v>23 апреля</v>
      </c>
      <c r="K154" s="120" t="str">
        <f>IF(Апрель!$N$34&lt;&gt;0,Апрель!$N$34," ")</f>
        <v xml:space="preserve"> </v>
      </c>
      <c r="L154" s="118" t="str">
        <f>IF(Апрель!$H$35&lt;&gt;0,Апрель!$H$35," ")</f>
        <v xml:space="preserve"> </v>
      </c>
      <c r="M154" s="20" t="str">
        <f>IF(Апрель!$A$35&lt;&gt;0,Апрель!$A$35," ")</f>
        <v>24 апреля</v>
      </c>
      <c r="N154" s="120" t="str">
        <f>IF(Апрель!$N$35&lt;&gt;0,Апрель!$N$35," ")</f>
        <v xml:space="preserve"> </v>
      </c>
      <c r="O154" s="118" t="str">
        <f>IF(Апрель!$H$36&lt;&gt;0,Апрель!$H$36," ")</f>
        <v xml:space="preserve">Модули: Внеурочная деятельность  </v>
      </c>
      <c r="P154" s="20" t="str">
        <f>IF(Апрель!$A$36&lt;&gt;0,Апрель!$A$36," ")</f>
        <v>25 апреля</v>
      </c>
      <c r="Q154" s="120" t="str">
        <f>IF(Апрель!$N$36&lt;&gt;0,Апрель!$N$36," ")</f>
        <v xml:space="preserve">Направления: Патриотическое  </v>
      </c>
      <c r="R154" s="118" t="str">
        <f>IF(Апрель!$H$37&lt;&gt;0,Апрель!$H$37," ")</f>
        <v xml:space="preserve"> </v>
      </c>
      <c r="S154" s="20" t="str">
        <f>IF(Апрель!$A$37&lt;&gt;0,Апрель!$A$37," ")</f>
        <v>26 апреля</v>
      </c>
      <c r="T154" s="120" t="str">
        <f>IF(Апрель!$N$37&lt;&gt;0,Апрель!$N$37," ")</f>
        <v xml:space="preserve"> </v>
      </c>
      <c r="U154" s="3" t="str">
        <f>IF(Апрель!$A$38&lt;&gt;0,Апрель!$A$38," ")</f>
        <v>27 апреля</v>
      </c>
    </row>
    <row r="155" spans="1:21" ht="102" customHeight="1" thickBot="1" x14ac:dyDescent="0.3">
      <c r="A155" s="114" t="str">
        <f>IF(Апрель!$C147&lt;&gt;0,Апрель!$C147," ")</f>
        <v xml:space="preserve"> </v>
      </c>
      <c r="B155" s="115"/>
      <c r="C155" s="119"/>
      <c r="D155" s="21" t="str">
        <f>IF(Апрель!$J$32&lt;&gt;0,Апрель!$J$32," ")</f>
        <v xml:space="preserve">Городская дистанционная выставка декоративно-пракладного искусства "Фантазии полёт и рук творенье…" Подготовка к празднованию Дня победы: изготовление стенгазет,  акция "Окна победы", акция "Война в истории моей семьи". Концерт "Песни Великой Победы" - 08.05.25 1) КВД "РОВ" </v>
      </c>
      <c r="E155" s="121"/>
      <c r="F155" s="119"/>
      <c r="G155" s="21" t="str">
        <f>IF(Апрель!$J$33&lt;&gt;0,Апрель!$J$33," ")</f>
        <v xml:space="preserve">Всемирный день Земли  </v>
      </c>
      <c r="H155" s="121"/>
      <c r="I155" s="119"/>
      <c r="J155" s="21" t="str">
        <f>IF(Апрель!$J$34&lt;&gt;0,Апрель!$J$34," ")</f>
        <v xml:space="preserve">  </v>
      </c>
      <c r="K155" s="121"/>
      <c r="L155" s="119"/>
      <c r="M155" s="21" t="str">
        <f>IF(Апрель!$J$35&lt;&gt;0,Апрель!$J$35," ")</f>
        <v xml:space="preserve">  1)Занятие по БДД "Велосипед, скутер, мопед, ролики и другие средства передвижения, правила пользования ими." Беседы о правилах безопасного поведения  (Инструкции № 15,18, 20,21, 22)</v>
      </c>
      <c r="N155" s="121"/>
      <c r="O155" s="119"/>
      <c r="P155" s="21" t="str">
        <f>IF(Апрель!$J$36&lt;&gt;0,Апрель!$J$36," ")</f>
        <v>130 лет основанию Русского музея в Санкт-Петербурге (1895)  1) КВД "На Севере - жить!"</v>
      </c>
      <c r="Q155" s="121"/>
      <c r="R155" s="119"/>
      <c r="S155" s="21" t="str">
        <f>IF(Апрель!$J$37&lt;&gt;0,Апрель!$J$37," ")</f>
        <v xml:space="preserve">День участников ликвидации последствий радиационных аварий и катастроф  </v>
      </c>
      <c r="T155" s="121"/>
      <c r="U155" s="4" t="str">
        <f>IF(Апрель!$J$38&lt;&gt;0,Апрель!$J$38," ")</f>
        <v xml:space="preserve">День российского парламентаризма
День работника скорой медицинской помощи  </v>
      </c>
    </row>
    <row r="156" spans="1:21" ht="18" customHeight="1" x14ac:dyDescent="0.25">
      <c r="A156" s="122">
        <v>5</v>
      </c>
      <c r="B156" s="123"/>
      <c r="C156" s="118" t="str">
        <f>IF(Апрель!$H$39&lt;&gt;0,Апрель!$H$39," ")</f>
        <v xml:space="preserve">Модули: Внеурочная деятельность  </v>
      </c>
      <c r="D156" s="20" t="str">
        <f>IF(Апрель!$A$39&lt;&gt;0,Апрель!$A$39," ")</f>
        <v>28 апреля</v>
      </c>
      <c r="E156" s="120" t="str">
        <f>IF(Апрель!$N$39&lt;&gt;0,Апрель!$N$39," ")</f>
        <v xml:space="preserve"> </v>
      </c>
      <c r="F156" s="118" t="str">
        <f>IF(Апрель!$H$40&lt;&gt;0,Апрель!$H$40," ")</f>
        <v xml:space="preserve"> </v>
      </c>
      <c r="G156" s="20" t="str">
        <f>IF(Апрель!$A$40&lt;&gt;0,Апрель!$A$40," ")</f>
        <v>29 апреля</v>
      </c>
      <c r="H156" s="120" t="str">
        <f>IF(Апрель!$N$40&lt;&gt;0,Апрель!$N$40," ")</f>
        <v xml:space="preserve"> </v>
      </c>
      <c r="I156" s="118" t="str">
        <f>IF(Апрель!$H$41&lt;&gt;0,Апрель!$H$41," ")</f>
        <v xml:space="preserve">Модули: Основные школьные дела Организация предметно-пространственной среды </v>
      </c>
      <c r="J156" s="20" t="str">
        <f>IF(Апрель!$A$41&lt;&gt;0,Апрель!$A$41," ")</f>
        <v>30 апреля</v>
      </c>
      <c r="K156" s="120" t="str">
        <f>IF(Апрель!$N$41&lt;&gt;0,Апрель!$N$41," ")</f>
        <v xml:space="preserve">Направления: Ценности научного познания  </v>
      </c>
      <c r="L156" s="118" t="str">
        <f>IF(Апрель!$H$42&lt;&gt;0,Апрель!$H$42," ")</f>
        <v xml:space="preserve"> </v>
      </c>
      <c r="M156" s="20" t="str">
        <f>IF(Апрель!$A$42&lt;&gt;0,Апрель!$A$42," ")</f>
        <v xml:space="preserve"> </v>
      </c>
      <c r="N156" s="120" t="str">
        <f>IF(Апрель!$N$42&lt;&gt;0,Апрель!$N$42," ")</f>
        <v xml:space="preserve"> </v>
      </c>
      <c r="O156" s="118" t="str">
        <f>IF(Апрель!$H$43&lt;&gt;0,Апрель!$H$43," ")</f>
        <v xml:space="preserve"> </v>
      </c>
      <c r="P156" s="20" t="str">
        <f>IF(Апрель!$A$43&lt;&gt;0,Апрель!$A$43," ")</f>
        <v xml:space="preserve"> </v>
      </c>
      <c r="Q156" s="120" t="str">
        <f>IF(Апрель!$N$43&lt;&gt;0,Апрель!$N$43," ")</f>
        <v xml:space="preserve"> </v>
      </c>
      <c r="R156" s="118" t="str">
        <f>IF(Апрель!$H$44&lt;&gt;0,Апрель!$H$44," ")</f>
        <v xml:space="preserve"> </v>
      </c>
      <c r="S156" s="20" t="str">
        <f>IF(Апрель!$A$44&lt;&gt;0,Апрель!$A$44," ")</f>
        <v xml:space="preserve"> </v>
      </c>
      <c r="T156" s="120" t="str">
        <f>IF(Апрель!$N$44&lt;&gt;0,Апрель!$N$44," ")</f>
        <v xml:space="preserve"> </v>
      </c>
      <c r="U156" s="3" t="str">
        <f>IF(Апрель!$A$45&lt;&gt;0,Апрель!$A$45," ")</f>
        <v xml:space="preserve"> </v>
      </c>
    </row>
    <row r="157" spans="1:21" ht="102" customHeight="1" thickBot="1" x14ac:dyDescent="0.3">
      <c r="A157" s="114" t="str">
        <f>IF(Апрель!$C148&lt;&gt;0,Апрель!$C148," ")</f>
        <v xml:space="preserve"> </v>
      </c>
      <c r="B157" s="115"/>
      <c r="C157" s="119"/>
      <c r="D157" s="21" t="str">
        <f>IF(Апрель!$J$39&lt;&gt;0,Апрель!$J$39," ")</f>
        <v xml:space="preserve">  1) КВД "РОВ" </v>
      </c>
      <c r="E157" s="121"/>
      <c r="F157" s="119"/>
      <c r="G157" s="21" t="str">
        <f>IF(Апрель!$J$40&lt;&gt;0,Апрель!$J$40," ")</f>
        <v xml:space="preserve">  </v>
      </c>
      <c r="H157" s="121"/>
      <c r="I157" s="119"/>
      <c r="J157" s="21" t="str">
        <f>IF(Апрель!$J$41&lt;&gt;0,Апрель!$J$41," ")</f>
        <v xml:space="preserve"> Школьная научно-практическая конференция "Таланты школы №37" </v>
      </c>
      <c r="K157" s="121"/>
      <c r="L157" s="119"/>
      <c r="M157" s="21" t="str">
        <f>IF(Апрель!$J$42&lt;&gt;0,Апрель!$J$42," ")</f>
        <v xml:space="preserve">  </v>
      </c>
      <c r="N157" s="121"/>
      <c r="O157" s="119"/>
      <c r="P157" s="21" t="str">
        <f>IF(Апрель!$J$43&lt;&gt;0,Апрель!$J$43," ")</f>
        <v xml:space="preserve">  </v>
      </c>
      <c r="Q157" s="121"/>
      <c r="R157" s="119"/>
      <c r="S157" s="21" t="str">
        <f>IF(Апрель!$J$44&lt;&gt;0,Апрель!$J$44," ")</f>
        <v xml:space="preserve">  </v>
      </c>
      <c r="T157" s="121"/>
      <c r="U157" s="4" t="str">
        <f>IF(Апрель!$J$45&lt;&gt;0,Апрель!$J$45," ")</f>
        <v xml:space="preserve">  </v>
      </c>
    </row>
    <row r="162" spans="1:21" ht="33" customHeight="1" x14ac:dyDescent="0.25">
      <c r="A162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162" s="126"/>
      <c r="C162" s="126"/>
      <c r="D162" s="126"/>
      <c r="E162" s="126"/>
      <c r="F162" s="126"/>
      <c r="G162" s="126"/>
      <c r="H162" s="126"/>
      <c r="I162" s="126"/>
      <c r="J162" s="126"/>
      <c r="K162" s="126"/>
      <c r="L162" s="126"/>
      <c r="M162" s="126"/>
      <c r="N162" s="126"/>
      <c r="O162" s="126"/>
      <c r="P162" s="126"/>
      <c r="Q162" s="126"/>
      <c r="R162" s="126"/>
      <c r="S162" s="126"/>
      <c r="T162" s="126"/>
      <c r="U162" s="126"/>
    </row>
    <row r="163" spans="1:21" ht="39.75" customHeight="1" x14ac:dyDescent="0.25">
      <c r="A163" s="124" t="str">
        <f>'Основные сведения'!$B$5</f>
        <v>План-сетка воспитательной работы на 2024-2025 учебный год</v>
      </c>
      <c r="B163" s="124"/>
      <c r="C163" s="124"/>
      <c r="D163" s="124"/>
      <c r="E163" s="124"/>
      <c r="F163" s="124"/>
      <c r="G163" s="124"/>
      <c r="H163" s="124"/>
      <c r="I163" s="124"/>
      <c r="J163" s="124"/>
      <c r="K163" s="124"/>
      <c r="L163" s="124"/>
      <c r="M163" s="124"/>
      <c r="N163" s="124"/>
      <c r="O163" s="124"/>
      <c r="P163" s="124"/>
      <c r="Q163" s="124"/>
      <c r="R163" s="124"/>
      <c r="S163" s="124"/>
      <c r="T163" s="124"/>
      <c r="U163" s="124"/>
    </row>
    <row r="164" spans="1:21" ht="18.75" customHeight="1" x14ac:dyDescent="0.25">
      <c r="A164" s="125" t="str">
        <f>CONCATENATE("в ",'Основные сведения'!B4," классе")</f>
        <v>в 7а классе</v>
      </c>
      <c r="B164" s="125"/>
      <c r="C164" s="125"/>
      <c r="D164" s="125"/>
      <c r="E164" s="125"/>
      <c r="F164" s="125"/>
      <c r="G164" s="125"/>
      <c r="H164" s="125"/>
      <c r="I164" s="125"/>
      <c r="J164" s="125"/>
      <c r="K164" s="125"/>
      <c r="L164" s="125"/>
      <c r="M164" s="125"/>
      <c r="N164" s="125"/>
      <c r="O164" s="125"/>
      <c r="P164" s="125"/>
      <c r="Q164" s="125"/>
      <c r="R164" s="125"/>
      <c r="S164" s="125"/>
      <c r="T164" s="125"/>
      <c r="U164" s="125"/>
    </row>
    <row r="165" spans="1:21" ht="18.75" x14ac:dyDescent="0.25">
      <c r="A165" s="125" t="str">
        <f>Май!A1</f>
        <v>Май</v>
      </c>
      <c r="B165" s="125"/>
      <c r="C165" s="125"/>
      <c r="D165" s="125"/>
      <c r="E165" s="125"/>
      <c r="F165" s="125"/>
      <c r="G165" s="125"/>
      <c r="H165" s="125"/>
      <c r="I165" s="125"/>
      <c r="J165" s="125"/>
      <c r="K165" s="125"/>
      <c r="L165" s="125"/>
      <c r="M165" s="125"/>
      <c r="N165" s="125"/>
      <c r="O165" s="125"/>
      <c r="P165" s="125"/>
      <c r="Q165" s="125"/>
      <c r="R165" s="125"/>
      <c r="S165" s="125"/>
      <c r="T165" s="125"/>
      <c r="U165" s="125"/>
    </row>
    <row r="166" spans="1:21" ht="31.5" customHeight="1" thickBot="1" x14ac:dyDescent="0.3">
      <c r="A166" s="125" t="str">
        <f>IF(Май!$C3&lt;&gt;0,Май!$C3," ")</f>
        <v xml:space="preserve"> </v>
      </c>
      <c r="B166" s="125"/>
      <c r="C166" s="125"/>
      <c r="D166" s="125"/>
      <c r="E166" s="125"/>
      <c r="F166" s="125"/>
      <c r="G166" s="125"/>
      <c r="H166" s="125"/>
      <c r="I166" s="125"/>
      <c r="J166" s="125"/>
      <c r="K166" s="125"/>
      <c r="L166" s="125"/>
      <c r="M166" s="125"/>
      <c r="N166" s="125"/>
      <c r="O166" s="125"/>
      <c r="P166" s="125"/>
      <c r="Q166" s="125"/>
      <c r="R166" s="125"/>
      <c r="S166" s="125"/>
      <c r="T166" s="125"/>
      <c r="U166" s="125"/>
    </row>
    <row r="167" spans="1:21" ht="36.75" customHeight="1" thickBot="1" x14ac:dyDescent="0.3">
      <c r="A167" s="116" t="s">
        <v>335</v>
      </c>
      <c r="B167" s="117"/>
      <c r="C167" s="127" t="s">
        <v>12</v>
      </c>
      <c r="D167" s="128"/>
      <c r="E167" s="129"/>
      <c r="F167" s="127" t="s">
        <v>13</v>
      </c>
      <c r="G167" s="128"/>
      <c r="H167" s="129"/>
      <c r="I167" s="127" t="s">
        <v>14</v>
      </c>
      <c r="J167" s="128"/>
      <c r="K167" s="129"/>
      <c r="L167" s="127" t="s">
        <v>15</v>
      </c>
      <c r="M167" s="128"/>
      <c r="N167" s="129"/>
      <c r="O167" s="127" t="s">
        <v>16</v>
      </c>
      <c r="P167" s="128"/>
      <c r="Q167" s="129"/>
      <c r="R167" s="127" t="s">
        <v>17</v>
      </c>
      <c r="S167" s="128"/>
      <c r="T167" s="129"/>
      <c r="U167" s="2" t="s">
        <v>18</v>
      </c>
    </row>
    <row r="168" spans="1:21" ht="18" customHeight="1" x14ac:dyDescent="0.25">
      <c r="A168" s="122">
        <v>1</v>
      </c>
      <c r="B168" s="123"/>
      <c r="C168" s="118" t="str">
        <f>IF(Май!$H$11&lt;&gt;0,Май!$H$11," ")</f>
        <v xml:space="preserve"> </v>
      </c>
      <c r="D168" s="20" t="str">
        <f>IF(Май!$A$11&lt;&gt;0,Май!$A$11," ")</f>
        <v xml:space="preserve"> </v>
      </c>
      <c r="E168" s="120" t="str">
        <f>IF(Май!$N$11&lt;&gt;0,Май!$N$11," ")</f>
        <v xml:space="preserve"> </v>
      </c>
      <c r="F168" s="118" t="str">
        <f>IF(Май!$H$12&lt;&gt;0,Май!$H$12," ")</f>
        <v xml:space="preserve"> </v>
      </c>
      <c r="G168" s="20" t="str">
        <f>IF(Май!$A$12&lt;&gt;0,Май!$A$12," ")</f>
        <v xml:space="preserve"> </v>
      </c>
      <c r="H168" s="120" t="str">
        <f>IF(Май!$N$12&lt;&gt;0,Май!$N$12," ")</f>
        <v xml:space="preserve"> </v>
      </c>
      <c r="I168" s="118" t="str">
        <f>IF(Май!$H$13&lt;&gt;0,Май!$H$13," ")</f>
        <v xml:space="preserve"> </v>
      </c>
      <c r="J168" s="20" t="str">
        <f>IF(Май!$A$13&lt;&gt;0,Май!$A$13," ")</f>
        <v xml:space="preserve"> </v>
      </c>
      <c r="K168" s="120" t="str">
        <f>IF(Май!$N$13&lt;&gt;0,Май!$N$13," ")</f>
        <v xml:space="preserve"> </v>
      </c>
      <c r="L168" s="118" t="str">
        <f>IF(Май!$H$14&lt;&gt;0,Май!$H$14," ")</f>
        <v xml:space="preserve"> </v>
      </c>
      <c r="M168" s="20" t="str">
        <f>IF(Май!$A$14&lt;&gt;0,Май!$A$14," ")</f>
        <v>1 мая</v>
      </c>
      <c r="N168" s="120" t="str">
        <f>IF(Май!$N$14&lt;&gt;0,Май!$N$14," ")</f>
        <v xml:space="preserve"> </v>
      </c>
      <c r="O168" s="118" t="str">
        <f>IF(Май!$H$15&lt;&gt;0,Май!$H$15," ")</f>
        <v xml:space="preserve">Модули: Взаимодействие с родителями Профилактика и безопасность </v>
      </c>
      <c r="P168" s="20" t="str">
        <f>IF(Май!$A$15&lt;&gt;0,Май!$A$15," ")</f>
        <v>2 мая</v>
      </c>
      <c r="Q168" s="120" t="str">
        <f>IF(Май!$N$15&lt;&gt;0,Май!$N$15," ")</f>
        <v>Направления: Эстетическое Трудовое Патриотическое</v>
      </c>
      <c r="R168" s="118" t="str">
        <f>IF(Май!$H$16&lt;&gt;0,Май!$H$16," ")</f>
        <v xml:space="preserve"> </v>
      </c>
      <c r="S168" s="20" t="str">
        <f>IF(Май!$A$16&lt;&gt;0,Май!$A$16," ")</f>
        <v>3 мая</v>
      </c>
      <c r="T168" s="120" t="str">
        <f>IF(Май!$N$16&lt;&gt;0,Май!$N$16," ")</f>
        <v xml:space="preserve"> </v>
      </c>
      <c r="U168" s="3" t="str">
        <f>IF(Май!$A$17&lt;&gt;0,Май!$A$17," ")</f>
        <v>4 мая</v>
      </c>
    </row>
    <row r="169" spans="1:21" ht="102" customHeight="1" thickBot="1" x14ac:dyDescent="0.3">
      <c r="A169" s="114" t="str">
        <f>IF(Май!$C254&lt;&gt;0,Май!$C254," ")</f>
        <v xml:space="preserve"> </v>
      </c>
      <c r="B169" s="115"/>
      <c r="C169" s="119"/>
      <c r="D169" s="21" t="str">
        <f>IF(Май!$J$11&lt;&gt;0,Май!$J$11," ")</f>
        <v xml:space="preserve">  </v>
      </c>
      <c r="E169" s="121"/>
      <c r="F169" s="119"/>
      <c r="G169" s="21" t="str">
        <f>IF(Май!$J$12&lt;&gt;0,Май!$J$12," ")</f>
        <v xml:space="preserve">  </v>
      </c>
      <c r="H169" s="121"/>
      <c r="I169" s="119"/>
      <c r="J169" s="21" t="str">
        <f>IF(Май!$J$13&lt;&gt;0,Май!$J$13," ")</f>
        <v xml:space="preserve">  </v>
      </c>
      <c r="K169" s="121"/>
      <c r="L169" s="119"/>
      <c r="M169" s="21" t="str">
        <f>IF(Май!$J$14&lt;&gt;0,Май!$J$14," ")</f>
        <v xml:space="preserve">Праздник Весны и Труда  </v>
      </c>
      <c r="N169" s="121"/>
      <c r="O169" s="119"/>
      <c r="P169" s="21" t="str">
        <f>IF(Май!$J$15&lt;&gt;0,Май!$J$15," ")</f>
        <v>Городская выставка декоративно – прикладного искусства «Магия творчества» Школьная выставка "Чудесные мамины руки" 1) КВД "На Севере - жить!"                      2)Занятие по БДД "Первая помощь пострадавшим при ДТП." Беседы о правилах безопасного поведения  (Инструкции № 15,18, 20,21, 22)        3) Родительские собрания</v>
      </c>
      <c r="Q169" s="121"/>
      <c r="R169" s="119"/>
      <c r="S169" s="21" t="str">
        <f>IF(Май!$J$16&lt;&gt;0,Май!$J$16," ")</f>
        <v xml:space="preserve">  </v>
      </c>
      <c r="T169" s="121"/>
      <c r="U169" s="4" t="str">
        <f>IF(Май!$J$17&lt;&gt;0,Май!$J$17," ")</f>
        <v xml:space="preserve">  </v>
      </c>
    </row>
    <row r="170" spans="1:21" ht="18" customHeight="1" x14ac:dyDescent="0.25">
      <c r="A170" s="122">
        <v>2</v>
      </c>
      <c r="B170" s="123"/>
      <c r="C170" s="118" t="str">
        <f>IF(Май!$H$18&lt;&gt;0,Май!$H$18," ")</f>
        <v xml:space="preserve">Модули: Основные школьные дела Внеурочная деятельность </v>
      </c>
      <c r="D170" s="20" t="str">
        <f>IF(Май!$A$18&lt;&gt;0,Май!$A$18," ")</f>
        <v>5 мая</v>
      </c>
      <c r="E170" s="120" t="str">
        <f>IF(Май!$N$18&lt;&gt;0,Май!$N$18," ")</f>
        <v xml:space="preserve">Направления: Эстетическое  </v>
      </c>
      <c r="F170" s="118" t="str">
        <f>IF(Май!$H$19&lt;&gt;0,Май!$H$19," ")</f>
        <v xml:space="preserve"> </v>
      </c>
      <c r="G170" s="20" t="str">
        <f>IF(Май!$A$19&lt;&gt;0,Май!$A$19," ")</f>
        <v>6 мая</v>
      </c>
      <c r="H170" s="120" t="str">
        <f>IF(Май!$N$19&lt;&gt;0,Май!$N$19," ")</f>
        <v xml:space="preserve"> </v>
      </c>
      <c r="I170" s="118" t="str">
        <f>IF(Май!$H$20&lt;&gt;0,Май!$H$20," ")</f>
        <v xml:space="preserve"> </v>
      </c>
      <c r="J170" s="20" t="str">
        <f>IF(Май!$A$20&lt;&gt;0,Май!$A$20," ")</f>
        <v>7 мая</v>
      </c>
      <c r="K170" s="120" t="str">
        <f>IF(Май!$N$20&lt;&gt;0,Май!$N$20," ")</f>
        <v xml:space="preserve"> </v>
      </c>
      <c r="L170" s="118" t="str">
        <f>IF(Май!$H$21&lt;&gt;0,Май!$H$21," ")</f>
        <v xml:space="preserve">Модули: Основные школьные дела  </v>
      </c>
      <c r="M170" s="20" t="str">
        <f>IF(Май!$A$21&lt;&gt;0,Май!$A$21," ")</f>
        <v>8 мая</v>
      </c>
      <c r="N170" s="120" t="str">
        <f>IF(Май!$N$21&lt;&gt;0,Май!$N$21," ")</f>
        <v xml:space="preserve">Направления: Патриотическое Эстетическое </v>
      </c>
      <c r="O170" s="118" t="str">
        <f>IF(Май!$H$22&lt;&gt;0,Май!$H$22," ")</f>
        <v xml:space="preserve">Модули: Внеурочная деятельность  </v>
      </c>
      <c r="P170" s="20" t="str">
        <f>IF(Май!$A$22&lt;&gt;0,Май!$A$22," ")</f>
        <v>9 мая</v>
      </c>
      <c r="Q170" s="120" t="str">
        <f>IF(Май!$N$22&lt;&gt;0,Май!$N$22," ")</f>
        <v xml:space="preserve">Направления: Патриотическое  </v>
      </c>
      <c r="R170" s="118" t="str">
        <f>IF(Май!$H$23&lt;&gt;0,Май!$H$23," ")</f>
        <v xml:space="preserve"> </v>
      </c>
      <c r="S170" s="20" t="str">
        <f>IF(Май!$A$23&lt;&gt;0,Май!$A$23," ")</f>
        <v>10 мая</v>
      </c>
      <c r="T170" s="120" t="str">
        <f>IF(Май!$N$23&lt;&gt;0,Май!$N$23," ")</f>
        <v xml:space="preserve"> </v>
      </c>
      <c r="U170" s="3" t="str">
        <f>IF(Май!$A$24&lt;&gt;0,Май!$A$24," ")</f>
        <v>11 мая</v>
      </c>
    </row>
    <row r="171" spans="1:21" ht="102" customHeight="1" thickBot="1" x14ac:dyDescent="0.3">
      <c r="A171" s="114" t="str">
        <f>IF(Май!$C255&lt;&gt;0,Май!$C255," ")</f>
        <v xml:space="preserve"> </v>
      </c>
      <c r="B171" s="115"/>
      <c r="C171" s="119"/>
      <c r="D171" s="21" t="str">
        <f>IF(Май!$J$18&lt;&gt;0,Май!$J$18," ")</f>
        <v xml:space="preserve"> Конкурс визиток класса "Знакомьтесь - это мы!" КВД "РОВ"  </v>
      </c>
      <c r="E171" s="121"/>
      <c r="F171" s="119"/>
      <c r="G171" s="21" t="str">
        <f>IF(Май!$J$19&lt;&gt;0,Май!$J$19," ")</f>
        <v xml:space="preserve">  </v>
      </c>
      <c r="H171" s="121"/>
      <c r="I171" s="119"/>
      <c r="J171" s="21" t="str">
        <f>IF(Май!$J$20&lt;&gt;0,Май!$J$20," ")</f>
        <v xml:space="preserve">185 лет со дня рождения русского композитора П. И. Чайковского (1840–1893)  </v>
      </c>
      <c r="K171" s="121"/>
      <c r="L171" s="119"/>
      <c r="M171" s="21" t="str">
        <f>IF(Май!$J$21&lt;&gt;0,Май!$J$21," ")</f>
        <v xml:space="preserve"> Концерт "Песни Великой Победы" </v>
      </c>
      <c r="N171" s="121"/>
      <c r="O171" s="119"/>
      <c r="P171" s="21" t="str">
        <f>IF(Май!$J$22&lt;&gt;0,Май!$J$22," ")</f>
        <v xml:space="preserve">День Победы  1) КВД "На Севере - жить!"  </v>
      </c>
      <c r="Q171" s="121"/>
      <c r="R171" s="119"/>
      <c r="S171" s="21" t="str">
        <f>IF(Май!$J$23&lt;&gt;0,Май!$J$23," ")</f>
        <v xml:space="preserve">  </v>
      </c>
      <c r="T171" s="121"/>
      <c r="U171" s="4" t="str">
        <f>IF(Май!$J$24&lt;&gt;0,Май!$J$24," ")</f>
        <v xml:space="preserve">  </v>
      </c>
    </row>
    <row r="172" spans="1:21" ht="18" customHeight="1" x14ac:dyDescent="0.25">
      <c r="A172" s="122">
        <v>3</v>
      </c>
      <c r="B172" s="123"/>
      <c r="C172" s="118" t="str">
        <f>IF(Май!$H$25&lt;&gt;0,Май!$H$25," ")</f>
        <v xml:space="preserve">Модули: Внеурочная деятельность  </v>
      </c>
      <c r="D172" s="20" t="str">
        <f>IF(Май!$A$25&lt;&gt;0,Май!$A$25," ")</f>
        <v>12 мая</v>
      </c>
      <c r="E172" s="120" t="str">
        <f>IF(Май!$N$25&lt;&gt;0,Май!$N$25," ")</f>
        <v xml:space="preserve"> </v>
      </c>
      <c r="F172" s="118" t="str">
        <f>IF(Май!$H$26&lt;&gt;0,Май!$H$26," ")</f>
        <v xml:space="preserve"> </v>
      </c>
      <c r="G172" s="20" t="str">
        <f>IF(Май!$A$26&lt;&gt;0,Май!$A$26," ")</f>
        <v>13 мая</v>
      </c>
      <c r="H172" s="120" t="str">
        <f>IF(Май!$N$26&lt;&gt;0,Май!$N$26," ")</f>
        <v xml:space="preserve"> </v>
      </c>
      <c r="I172" s="118" t="str">
        <f>IF(Май!$H$27&lt;&gt;0,Май!$H$27," ")</f>
        <v xml:space="preserve"> </v>
      </c>
      <c r="J172" s="20" t="str">
        <f>IF(Май!$A$27&lt;&gt;0,Май!$A$27," ")</f>
        <v>14 мая</v>
      </c>
      <c r="K172" s="120" t="str">
        <f>IF(Май!$N$27&lt;&gt;0,Май!$N$27," ")</f>
        <v xml:space="preserve"> </v>
      </c>
      <c r="L172" s="118" t="str">
        <f>IF(Май!$H$28&lt;&gt;0,Май!$H$28," ")</f>
        <v xml:space="preserve"> </v>
      </c>
      <c r="M172" s="20" t="str">
        <f>IF(Май!$A$28&lt;&gt;0,Май!$A$28," ")</f>
        <v>15 мая</v>
      </c>
      <c r="N172" s="120" t="str">
        <f>IF(Май!$N$28&lt;&gt;0,Май!$N$28," ")</f>
        <v xml:space="preserve"> </v>
      </c>
      <c r="O172" s="118" t="str">
        <f>IF(Май!$H$29&lt;&gt;0,Май!$H$29," ")</f>
        <v xml:space="preserve">Модули: Внеурочная деятельность  </v>
      </c>
      <c r="P172" s="20" t="str">
        <f>IF(Май!$A$29&lt;&gt;0,Май!$A$29," ")</f>
        <v>16 мая</v>
      </c>
      <c r="Q172" s="120" t="str">
        <f>IF(Май!$N$29&lt;&gt;0,Май!$N$29," ")</f>
        <v xml:space="preserve">Направления: Патриотическое  </v>
      </c>
      <c r="R172" s="118" t="str">
        <f>IF(Май!$H$30&lt;&gt;0,Май!$H$30," ")</f>
        <v xml:space="preserve"> </v>
      </c>
      <c r="S172" s="20" t="str">
        <f>IF(Май!$A$30&lt;&gt;0,Май!$A$30," ")</f>
        <v>17 мая</v>
      </c>
      <c r="T172" s="120" t="str">
        <f>IF(Май!$N$30&lt;&gt;0,Май!$N$30," ")</f>
        <v xml:space="preserve"> </v>
      </c>
      <c r="U172" s="3" t="str">
        <f>IF(Май!$A$31&lt;&gt;0,Май!$A$31," ")</f>
        <v>18 мая</v>
      </c>
    </row>
    <row r="173" spans="1:21" ht="102" customHeight="1" thickBot="1" x14ac:dyDescent="0.3">
      <c r="A173" s="114" t="str">
        <f>IF(Май!$C256&lt;&gt;0,Май!$C256," ")</f>
        <v xml:space="preserve"> </v>
      </c>
      <c r="B173" s="115"/>
      <c r="C173" s="119"/>
      <c r="D173" s="21" t="str">
        <f>IF(Май!$J$25&lt;&gt;0,Май!$J$25," ")</f>
        <v xml:space="preserve">  КВД "РОВ"  </v>
      </c>
      <c r="E173" s="121"/>
      <c r="F173" s="119"/>
      <c r="G173" s="21" t="str">
        <f>IF(Май!$J$26&lt;&gt;0,Май!$J$26," ")</f>
        <v xml:space="preserve">День Черноморского флота ВМФ России
День российского телевидения (1991)  </v>
      </c>
      <c r="H173" s="121"/>
      <c r="I173" s="119"/>
      <c r="J173" s="21" t="str">
        <f>IF(Май!$J$27&lt;&gt;0,Май!$J$27," ")</f>
        <v xml:space="preserve">  </v>
      </c>
      <c r="K173" s="121"/>
      <c r="L173" s="119"/>
      <c r="M173" s="21" t="str">
        <f>IF(Май!$J$28&lt;&gt;0,Май!$J$28," ")</f>
        <v xml:space="preserve">180 лет со дня рождения русского биолога И. И. Мечникова (1845–1916)  </v>
      </c>
      <c r="N173" s="121"/>
      <c r="O173" s="119"/>
      <c r="P173" s="21" t="str">
        <f>IF(Май!$J$29&lt;&gt;0,Май!$J$29," ")</f>
        <v xml:space="preserve">  1) КВД "На Севере - жить!"  </v>
      </c>
      <c r="Q173" s="121"/>
      <c r="R173" s="119"/>
      <c r="S173" s="21" t="str">
        <f>IF(Май!$J$30&lt;&gt;0,Май!$J$30," ")</f>
        <v xml:space="preserve">  </v>
      </c>
      <c r="T173" s="121"/>
      <c r="U173" s="4" t="str">
        <f>IF(Май!$J$31&lt;&gt;0,Май!$J$31," ")</f>
        <v xml:space="preserve">Международный день музеев  </v>
      </c>
    </row>
    <row r="174" spans="1:21" ht="18" customHeight="1" x14ac:dyDescent="0.25">
      <c r="A174" s="122">
        <v>4</v>
      </c>
      <c r="B174" s="123"/>
      <c r="C174" s="118" t="str">
        <f>IF(Май!$H$32&lt;&gt;0,Май!$H$32," ")</f>
        <v xml:space="preserve">Модули: Внеурочная деятельность  </v>
      </c>
      <c r="D174" s="20" t="str">
        <f>IF(Май!$A$32&lt;&gt;0,Май!$A$32," ")</f>
        <v>19 мая</v>
      </c>
      <c r="E174" s="120" t="str">
        <f>IF(Май!$N$32&lt;&gt;0,Май!$N$32," ")</f>
        <v xml:space="preserve"> </v>
      </c>
      <c r="F174" s="118" t="str">
        <f>IF(Май!$H$33&lt;&gt;0,Май!$H$33," ")</f>
        <v xml:space="preserve"> </v>
      </c>
      <c r="G174" s="20" t="str">
        <f>IF(Май!$A$33&lt;&gt;0,Май!$A$33," ")</f>
        <v>20 мая</v>
      </c>
      <c r="H174" s="120" t="str">
        <f>IF(Май!$N$33&lt;&gt;0,Май!$N$33," ")</f>
        <v xml:space="preserve">Направления: Гражданское Трудовое </v>
      </c>
      <c r="I174" s="118" t="str">
        <f>IF(Май!$H$34&lt;&gt;0,Май!$H$34," ")</f>
        <v xml:space="preserve"> </v>
      </c>
      <c r="J174" s="20" t="str">
        <f>IF(Май!$A$34&lt;&gt;0,Май!$A$34," ")</f>
        <v>21 мая</v>
      </c>
      <c r="K174" s="120" t="str">
        <f>IF(Май!$N$34&lt;&gt;0,Май!$N$34," ")</f>
        <v xml:space="preserve"> </v>
      </c>
      <c r="L174" s="118" t="str">
        <f>IF(Май!$H$35&lt;&gt;0,Май!$H$35," ")</f>
        <v xml:space="preserve"> </v>
      </c>
      <c r="M174" s="20" t="str">
        <f>IF(Май!$A$35&lt;&gt;0,Май!$A$35," ")</f>
        <v>22 мая</v>
      </c>
      <c r="N174" s="120" t="str">
        <f>IF(Май!$N$35&lt;&gt;0,Май!$N$35," ")</f>
        <v xml:space="preserve"> </v>
      </c>
      <c r="O174" s="118" t="str">
        <f>IF(Май!$H$36&lt;&gt;0,Май!$H$36," ")</f>
        <v xml:space="preserve">Модули: Внеурочная деятельность  </v>
      </c>
      <c r="P174" s="20" t="str">
        <f>IF(Май!$A$36&lt;&gt;0,Май!$A$36," ")</f>
        <v>23 мая</v>
      </c>
      <c r="Q174" s="120" t="str">
        <f>IF(Май!$N$36&lt;&gt;0,Май!$N$36," ")</f>
        <v xml:space="preserve">Направления: Патриотическое  </v>
      </c>
      <c r="R174" s="118" t="str">
        <f>IF(Май!$H$37&lt;&gt;0,Май!$H$37," ")</f>
        <v xml:space="preserve">Модули: Основные школьные дела  </v>
      </c>
      <c r="S174" s="20" t="str">
        <f>IF(Май!$A$37&lt;&gt;0,Май!$A$37," ")</f>
        <v>24 мая</v>
      </c>
      <c r="T174" s="120" t="str">
        <f>IF(Май!$N$37&lt;&gt;0,Май!$N$37," ")</f>
        <v xml:space="preserve"> </v>
      </c>
      <c r="U174" s="3" t="str">
        <f>IF(Май!$A$38&lt;&gt;0,Май!$A$38," ")</f>
        <v>25 мая</v>
      </c>
    </row>
    <row r="175" spans="1:21" ht="102" customHeight="1" thickBot="1" x14ac:dyDescent="0.3">
      <c r="A175" s="114" t="str">
        <f>IF(Май!$C257&lt;&gt;0,Май!$C257," ")</f>
        <v xml:space="preserve"> </v>
      </c>
      <c r="B175" s="115"/>
      <c r="C175" s="119"/>
      <c r="D175" s="21" t="str">
        <f>IF(Май!$J$32&lt;&gt;0,Май!$J$32," ")</f>
        <v xml:space="preserve">День детских общественных организаций России  КВД "РОВ"  </v>
      </c>
      <c r="E175" s="121"/>
      <c r="F175" s="119"/>
      <c r="G175" s="21" t="str">
        <f>IF(Май!$J$33&lt;&gt;0,Май!$J$33," ")</f>
        <v>100 лет со дня рождения русского авиаконструктора А. А. Туполева (1925–2001)  1) Уборка кабинетов                                 2)Занятие по БДД "Дорожно-транспортные происшествия, их причины и возможные последствия
." Классный час "Безопасное лето" (Инструкции №19,22, 23,24,25)</v>
      </c>
      <c r="H175" s="121"/>
      <c r="I175" s="119"/>
      <c r="J175" s="21" t="str">
        <f>IF(Май!$J$34&lt;&gt;0,Май!$J$34," ")</f>
        <v xml:space="preserve">  </v>
      </c>
      <c r="K175" s="121"/>
      <c r="L175" s="119"/>
      <c r="M175" s="21" t="str">
        <f>IF(Май!$J$35&lt;&gt;0,Май!$J$35," ")</f>
        <v xml:space="preserve">  </v>
      </c>
      <c r="N175" s="121"/>
      <c r="O175" s="119"/>
      <c r="P175" s="21" t="str">
        <f>IF(Май!$J$36&lt;&gt;0,Май!$J$36," ")</f>
        <v xml:space="preserve">  1) КВД "На Севере - жить!"  </v>
      </c>
      <c r="Q175" s="121"/>
      <c r="R175" s="119"/>
      <c r="S175" s="21" t="str">
        <f>IF(Май!$J$37&lt;&gt;0,Май!$J$37," ")</f>
        <v xml:space="preserve">День славянской письменности и культуры
195 лет со дня рождения русского живописца А. К. Саврасова (1830–1897) Праздник последнего звонка (9-е кл.) </v>
      </c>
      <c r="T175" s="121"/>
      <c r="U175" s="4" t="str">
        <f>IF(Май!$J$38&lt;&gt;0,Май!$J$38," ")</f>
        <v xml:space="preserve">  </v>
      </c>
    </row>
    <row r="176" spans="1:21" ht="18" customHeight="1" x14ac:dyDescent="0.25">
      <c r="A176" s="122">
        <v>5</v>
      </c>
      <c r="B176" s="123"/>
      <c r="C176" s="118" t="str">
        <f>IF(Май!$H$39&lt;&gt;0,Май!$H$39," ")</f>
        <v xml:space="preserve"> </v>
      </c>
      <c r="D176" s="20" t="str">
        <f>IF(Май!$A$39&lt;&gt;0,Май!$A$39," ")</f>
        <v>26 мая</v>
      </c>
      <c r="E176" s="120" t="str">
        <f>IF(Май!$N$39&lt;&gt;0,Май!$N$39," ")</f>
        <v xml:space="preserve"> </v>
      </c>
      <c r="F176" s="118" t="str">
        <f>IF(Май!$H$40&lt;&gt;0,Май!$H$40," ")</f>
        <v xml:space="preserve"> </v>
      </c>
      <c r="G176" s="20" t="str">
        <f>IF(Май!$A$40&lt;&gt;0,Май!$A$40," ")</f>
        <v>27 мая</v>
      </c>
      <c r="H176" s="120" t="str">
        <f>IF(Май!$N$40&lt;&gt;0,Май!$N$40," ")</f>
        <v xml:space="preserve"> </v>
      </c>
      <c r="I176" s="118" t="str">
        <f>IF(Май!$H$41&lt;&gt;0,Май!$H$41," ")</f>
        <v xml:space="preserve"> </v>
      </c>
      <c r="J176" s="20" t="str">
        <f>IF(Май!$A$41&lt;&gt;0,Май!$A$41," ")</f>
        <v>28 мая</v>
      </c>
      <c r="K176" s="120" t="str">
        <f>IF(Май!$N$41&lt;&gt;0,Май!$N$41," ")</f>
        <v xml:space="preserve"> </v>
      </c>
      <c r="L176" s="118" t="str">
        <f>IF(Май!$H$42&lt;&gt;0,Май!$H$42," ")</f>
        <v xml:space="preserve"> </v>
      </c>
      <c r="M176" s="20" t="str">
        <f>IF(Май!$A$42&lt;&gt;0,Май!$A$42," ")</f>
        <v>29 мая</v>
      </c>
      <c r="N176" s="120" t="str">
        <f>IF(Май!$N$42&lt;&gt;0,Май!$N$42," ")</f>
        <v xml:space="preserve"> </v>
      </c>
      <c r="O176" s="118" t="str">
        <f>IF(Май!$H$43&lt;&gt;0,Май!$H$43," ")</f>
        <v xml:space="preserve"> </v>
      </c>
      <c r="P176" s="20" t="str">
        <f>IF(Май!$A$43&lt;&gt;0,Май!$A$43," ")</f>
        <v>30 мая</v>
      </c>
      <c r="Q176" s="120" t="str">
        <f>IF(Май!$N$43&lt;&gt;0,Май!$N$43," ")</f>
        <v xml:space="preserve"> </v>
      </c>
      <c r="R176" s="118" t="str">
        <f>IF(Май!$H$44&lt;&gt;0,Май!$H$44," ")</f>
        <v xml:space="preserve"> </v>
      </c>
      <c r="S176" s="20" t="str">
        <f>IF(Май!$A$44&lt;&gt;0,Май!$A$44," ")</f>
        <v>31 мая</v>
      </c>
      <c r="T176" s="120" t="str">
        <f>IF(Май!$N$44&lt;&gt;0,Май!$N$44," ")</f>
        <v xml:space="preserve"> </v>
      </c>
      <c r="U176" s="3" t="str">
        <f>IF(Май!$A$45&lt;&gt;0,Май!$A$45," ")</f>
        <v xml:space="preserve"> </v>
      </c>
    </row>
    <row r="177" spans="1:21" ht="102" customHeight="1" thickBot="1" x14ac:dyDescent="0.3">
      <c r="A177" s="114" t="str">
        <f>IF(Май!$C258&lt;&gt;0,Май!$C258," ")</f>
        <v xml:space="preserve"> </v>
      </c>
      <c r="B177" s="115"/>
      <c r="C177" s="119"/>
      <c r="D177" s="21" t="str">
        <f>IF(Май!$J$39&lt;&gt;0,Май!$J$39," ")</f>
        <v xml:space="preserve">  </v>
      </c>
      <c r="E177" s="121"/>
      <c r="F177" s="119"/>
      <c r="G177" s="21" t="str">
        <f>IF(Май!$J$40&lt;&gt;0,Май!$J$40," ")</f>
        <v xml:space="preserve">Общероссийский день библиотек  </v>
      </c>
      <c r="H177" s="121"/>
      <c r="I177" s="119"/>
      <c r="J177" s="21" t="str">
        <f>IF(Май!$J$41&lt;&gt;0,Май!$J$41," ")</f>
        <v xml:space="preserve">  </v>
      </c>
      <c r="K177" s="121"/>
      <c r="L177" s="119"/>
      <c r="M177" s="21" t="str">
        <f>IF(Май!$J$42&lt;&gt;0,Май!$J$42," ")</f>
        <v xml:space="preserve">  </v>
      </c>
      <c r="N177" s="121"/>
      <c r="O177" s="119"/>
      <c r="P177" s="21" t="str">
        <f>IF(Май!$J$43&lt;&gt;0,Май!$J$43," ")</f>
        <v xml:space="preserve">  </v>
      </c>
      <c r="Q177" s="121"/>
      <c r="R177" s="119"/>
      <c r="S177" s="21" t="str">
        <f>IF(Май!$J$44&lt;&gt;0,Май!$J$44," ")</f>
        <v xml:space="preserve">  </v>
      </c>
      <c r="T177" s="121"/>
      <c r="U177" s="4" t="str">
        <f>IF(Май!$J$45&lt;&gt;0,Май!$J$45," ")</f>
        <v xml:space="preserve">  </v>
      </c>
    </row>
    <row r="180" spans="1:21" ht="33" customHeight="1" x14ac:dyDescent="0.25">
      <c r="A180" s="126" t="str">
        <f>'Основные сведения'!B3</f>
        <v>МУНИЦИПАЛЬНОЕ БЮДЖЕТНОЕ ОБЩЕОБРАЗОВАТЕЛЬНОЕ УЧРЕЖДЕНИЕ г МУРМАНСКА "СРЕДНЯЯ ОБЩЕОБРАЗОВАТЕЛЬНАЯ ШКОЛА №37"</v>
      </c>
      <c r="B180" s="126"/>
      <c r="C180" s="126"/>
      <c r="D180" s="126"/>
      <c r="E180" s="126"/>
      <c r="F180" s="126"/>
      <c r="G180" s="126"/>
      <c r="H180" s="126"/>
      <c r="I180" s="126"/>
      <c r="J180" s="126"/>
      <c r="K180" s="126"/>
      <c r="L180" s="126"/>
      <c r="M180" s="126"/>
      <c r="N180" s="126"/>
      <c r="O180" s="126"/>
      <c r="P180" s="126"/>
      <c r="Q180" s="126"/>
      <c r="R180" s="126"/>
      <c r="S180" s="126"/>
      <c r="T180" s="126"/>
      <c r="U180" s="126"/>
    </row>
    <row r="181" spans="1:21" ht="39.75" customHeight="1" x14ac:dyDescent="0.25">
      <c r="A181" s="124" t="str">
        <f>'Основные сведения'!$B$5</f>
        <v>План-сетка воспитательной работы на 2024-2025 учебный год</v>
      </c>
      <c r="B181" s="124"/>
      <c r="C181" s="124"/>
      <c r="D181" s="124"/>
      <c r="E181" s="124"/>
      <c r="F181" s="124"/>
      <c r="G181" s="124"/>
      <c r="H181" s="124"/>
      <c r="I181" s="124"/>
      <c r="J181" s="124"/>
      <c r="K181" s="124"/>
      <c r="L181" s="124"/>
      <c r="M181" s="124"/>
      <c r="N181" s="124"/>
      <c r="O181" s="124"/>
      <c r="P181" s="124"/>
      <c r="Q181" s="124"/>
      <c r="R181" s="124"/>
      <c r="S181" s="124"/>
      <c r="T181" s="124"/>
      <c r="U181" s="124"/>
    </row>
    <row r="182" spans="1:21" ht="18.75" customHeight="1" x14ac:dyDescent="0.25">
      <c r="A182" s="125" t="str">
        <f>CONCATENATE("в ",'Основные сведения'!B4," классе")</f>
        <v>в 7а классе</v>
      </c>
      <c r="B182" s="125"/>
      <c r="C182" s="125"/>
      <c r="D182" s="125"/>
      <c r="E182" s="125"/>
      <c r="F182" s="125"/>
      <c r="G182" s="125"/>
      <c r="H182" s="125"/>
      <c r="I182" s="125"/>
      <c r="J182" s="125"/>
      <c r="K182" s="125"/>
      <c r="L182" s="125"/>
      <c r="M182" s="125"/>
      <c r="N182" s="125"/>
      <c r="O182" s="125"/>
      <c r="P182" s="125"/>
      <c r="Q182" s="125"/>
      <c r="R182" s="125"/>
      <c r="S182" s="125"/>
      <c r="T182" s="125"/>
      <c r="U182" s="125"/>
    </row>
    <row r="183" spans="1:21" ht="18.75" x14ac:dyDescent="0.25">
      <c r="A183" s="125" t="str">
        <f>Июнь!A1</f>
        <v>Июнь</v>
      </c>
      <c r="B183" s="125"/>
      <c r="C183" s="125"/>
      <c r="D183" s="125"/>
      <c r="E183" s="125"/>
      <c r="F183" s="125"/>
      <c r="G183" s="125"/>
      <c r="H183" s="125"/>
      <c r="I183" s="125"/>
      <c r="J183" s="125"/>
      <c r="K183" s="125"/>
      <c r="L183" s="125"/>
      <c r="M183" s="125"/>
      <c r="N183" s="125"/>
      <c r="O183" s="125"/>
      <c r="P183" s="125"/>
      <c r="Q183" s="125"/>
      <c r="R183" s="125"/>
      <c r="S183" s="125"/>
      <c r="T183" s="125"/>
      <c r="U183" s="125"/>
    </row>
    <row r="184" spans="1:21" ht="31.5" customHeight="1" thickBot="1" x14ac:dyDescent="0.3">
      <c r="A184" s="125" t="str">
        <f>IF(Июнь!$C3&lt;&gt;0,Июнь!$C3," ")</f>
        <v xml:space="preserve"> </v>
      </c>
      <c r="B184" s="125"/>
      <c r="C184" s="125"/>
      <c r="D184" s="125"/>
      <c r="E184" s="125"/>
      <c r="F184" s="125"/>
      <c r="G184" s="125"/>
      <c r="H184" s="125"/>
      <c r="I184" s="125"/>
      <c r="J184" s="125"/>
      <c r="K184" s="125"/>
      <c r="L184" s="125"/>
      <c r="M184" s="125"/>
      <c r="N184" s="125"/>
      <c r="O184" s="125"/>
      <c r="P184" s="125"/>
      <c r="Q184" s="125"/>
      <c r="R184" s="125"/>
      <c r="S184" s="125"/>
      <c r="T184" s="125"/>
      <c r="U184" s="125"/>
    </row>
    <row r="185" spans="1:21" ht="36.75" customHeight="1" thickBot="1" x14ac:dyDescent="0.3">
      <c r="A185" s="116" t="s">
        <v>335</v>
      </c>
      <c r="B185" s="117"/>
      <c r="C185" s="127" t="s">
        <v>12</v>
      </c>
      <c r="D185" s="128"/>
      <c r="E185" s="129"/>
      <c r="F185" s="127" t="s">
        <v>13</v>
      </c>
      <c r="G185" s="128"/>
      <c r="H185" s="129"/>
      <c r="I185" s="127" t="s">
        <v>14</v>
      </c>
      <c r="J185" s="128"/>
      <c r="K185" s="129"/>
      <c r="L185" s="127" t="s">
        <v>15</v>
      </c>
      <c r="M185" s="128"/>
      <c r="N185" s="129"/>
      <c r="O185" s="127" t="s">
        <v>16</v>
      </c>
      <c r="P185" s="128"/>
      <c r="Q185" s="129"/>
      <c r="R185" s="127" t="s">
        <v>17</v>
      </c>
      <c r="S185" s="128"/>
      <c r="T185" s="129"/>
      <c r="U185" s="2" t="s">
        <v>18</v>
      </c>
    </row>
    <row r="186" spans="1:21" ht="18" customHeight="1" x14ac:dyDescent="0.25">
      <c r="A186" s="122">
        <v>1</v>
      </c>
      <c r="B186" s="123"/>
      <c r="C186" s="118" t="str">
        <f>IF(Июнь!$H$11&lt;&gt;0,Июнь!$H$11," ")</f>
        <v xml:space="preserve"> </v>
      </c>
      <c r="D186" s="20" t="str">
        <f>IF(Июнь!$A$11&lt;&gt;0,Июнь!$A$11," ")</f>
        <v xml:space="preserve"> </v>
      </c>
      <c r="E186" s="120" t="str">
        <f>IF(Июнь!$N$11&lt;&gt;0,Июнь!$N$11," ")</f>
        <v xml:space="preserve"> </v>
      </c>
      <c r="F186" s="118" t="str">
        <f>IF(Июнь!$H$12&lt;&gt;0,Июнь!$H$12," ")</f>
        <v xml:space="preserve"> </v>
      </c>
      <c r="G186" s="20" t="str">
        <f>IF(Июнь!$A$12&lt;&gt;0,Июнь!$A$12," ")</f>
        <v xml:space="preserve"> </v>
      </c>
      <c r="H186" s="120" t="str">
        <f>IF(Июнь!$N$12&lt;&gt;0,Июнь!$N$12," ")</f>
        <v xml:space="preserve"> </v>
      </c>
      <c r="I186" s="118" t="str">
        <f>IF(Июнь!$H$13&lt;&gt;0,Июнь!$H$13," ")</f>
        <v xml:space="preserve"> </v>
      </c>
      <c r="J186" s="20" t="str">
        <f>IF(Июнь!$A$13&lt;&gt;0,Июнь!$A$13," ")</f>
        <v xml:space="preserve"> </v>
      </c>
      <c r="K186" s="120" t="str">
        <f>IF(Июнь!$N$13&lt;&gt;0,Июнь!$N$13," ")</f>
        <v xml:space="preserve"> </v>
      </c>
      <c r="L186" s="118" t="str">
        <f>IF(Июнь!$H$14&lt;&gt;0,Июнь!$H$14," ")</f>
        <v xml:space="preserve"> </v>
      </c>
      <c r="M186" s="20" t="str">
        <f>IF(Июнь!$A$14&lt;&gt;0,Июнь!$A$14," ")</f>
        <v xml:space="preserve"> </v>
      </c>
      <c r="N186" s="120" t="str">
        <f>IF(Июнь!$N$14&lt;&gt;0,Июнь!$N$14," ")</f>
        <v xml:space="preserve"> </v>
      </c>
      <c r="O186" s="118" t="str">
        <f>IF(Июнь!$H$15&lt;&gt;0,Июнь!$H$15," ")</f>
        <v xml:space="preserve"> </v>
      </c>
      <c r="P186" s="20" t="str">
        <f>IF(Июнь!$A$15&lt;&gt;0,Июнь!$A$15," ")</f>
        <v xml:space="preserve"> </v>
      </c>
      <c r="Q186" s="120" t="str">
        <f>IF(Июнь!$N$15&lt;&gt;0,Июнь!$N$15," ")</f>
        <v xml:space="preserve"> </v>
      </c>
      <c r="R186" s="118" t="str">
        <f>IF(Июнь!$H$16&lt;&gt;0,Июнь!$H$16," ")</f>
        <v xml:space="preserve"> </v>
      </c>
      <c r="S186" s="20" t="str">
        <f>IF(Июнь!$A$16&lt;&gt;0,Июнь!$A$16," ")</f>
        <v xml:space="preserve"> </v>
      </c>
      <c r="T186" s="120" t="str">
        <f>IF(Июнь!$N$16&lt;&gt;0,Июнь!$N$16," ")</f>
        <v xml:space="preserve"> </v>
      </c>
      <c r="U186" s="3" t="str">
        <f>IF(Июнь!$A$17&lt;&gt;0,Июнь!$A$17," ")</f>
        <v>1 июня</v>
      </c>
    </row>
    <row r="187" spans="1:21" ht="102" customHeight="1" thickBot="1" x14ac:dyDescent="0.3">
      <c r="A187" s="114" t="str">
        <f>IF(Июнь!$C182&lt;&gt;0,Июнь!$C182," ")</f>
        <v xml:space="preserve"> </v>
      </c>
      <c r="B187" s="115"/>
      <c r="C187" s="119"/>
      <c r="D187" s="21" t="str">
        <f>IF(Июнь!$J$11&lt;&gt;0,Июнь!$J$11," ")</f>
        <v xml:space="preserve">  </v>
      </c>
      <c r="E187" s="121"/>
      <c r="F187" s="119"/>
      <c r="G187" s="21" t="str">
        <f>IF(Июнь!$J$12&lt;&gt;0,Июнь!$J$12," ")</f>
        <v xml:space="preserve">  </v>
      </c>
      <c r="H187" s="121"/>
      <c r="I187" s="119"/>
      <c r="J187" s="21" t="str">
        <f>IF(Июнь!$J$13&lt;&gt;0,Июнь!$J$13," ")</f>
        <v xml:space="preserve">  </v>
      </c>
      <c r="K187" s="121"/>
      <c r="L187" s="119"/>
      <c r="M187" s="21" t="str">
        <f>IF(Июнь!$J$14&lt;&gt;0,Июнь!$J$14," ")</f>
        <v xml:space="preserve">  </v>
      </c>
      <c r="N187" s="121"/>
      <c r="O187" s="119"/>
      <c r="P187" s="21" t="str">
        <f>IF(Июнь!$J$15&lt;&gt;0,Июнь!$J$15," ")</f>
        <v xml:space="preserve">  </v>
      </c>
      <c r="Q187" s="121"/>
      <c r="R187" s="119"/>
      <c r="S187" s="21" t="str">
        <f>IF(Июнь!$J$16&lt;&gt;0,Июнь!$J$16," ")</f>
        <v xml:space="preserve">  </v>
      </c>
      <c r="T187" s="121"/>
      <c r="U187" s="4" t="str">
        <f>IF(Июнь!$J$17&lt;&gt;0,Июнь!$J$17," ")</f>
        <v xml:space="preserve">День защиты детей  </v>
      </c>
    </row>
    <row r="188" spans="1:21" ht="18" customHeight="1" x14ac:dyDescent="0.25">
      <c r="A188" s="122">
        <v>2</v>
      </c>
      <c r="B188" s="123"/>
      <c r="C188" s="118" t="str">
        <f>IF(Июнь!$H$18&lt;&gt;0,Июнь!$H$18," ")</f>
        <v xml:space="preserve"> </v>
      </c>
      <c r="D188" s="20" t="str">
        <f>IF(Июнь!$A$18&lt;&gt;0,Июнь!$A$18," ")</f>
        <v>2 июня</v>
      </c>
      <c r="E188" s="120" t="str">
        <f>IF(Июнь!$N$18&lt;&gt;0,Июнь!$N$18," ")</f>
        <v xml:space="preserve"> </v>
      </c>
      <c r="F188" s="118" t="str">
        <f>IF(Июнь!$H$19&lt;&gt;0,Июнь!$H$19," ")</f>
        <v xml:space="preserve"> </v>
      </c>
      <c r="G188" s="20" t="str">
        <f>IF(Июнь!$A$19&lt;&gt;0,Июнь!$A$19," ")</f>
        <v>3 июня</v>
      </c>
      <c r="H188" s="120" t="str">
        <f>IF(Июнь!$N$19&lt;&gt;0,Июнь!$N$19," ")</f>
        <v xml:space="preserve"> </v>
      </c>
      <c r="I188" s="118" t="str">
        <f>IF(Июнь!$H$20&lt;&gt;0,Июнь!$H$20," ")</f>
        <v xml:space="preserve"> </v>
      </c>
      <c r="J188" s="20" t="str">
        <f>IF(Июнь!$A$20&lt;&gt;0,Июнь!$A$20," ")</f>
        <v>4 июня</v>
      </c>
      <c r="K188" s="120" t="str">
        <f>IF(Июнь!$N$20&lt;&gt;0,Июнь!$N$20," ")</f>
        <v xml:space="preserve"> </v>
      </c>
      <c r="L188" s="118" t="str">
        <f>IF(Июнь!$H$21&lt;&gt;0,Июнь!$H$21," ")</f>
        <v xml:space="preserve"> </v>
      </c>
      <c r="M188" s="20" t="str">
        <f>IF(Июнь!$A$21&lt;&gt;0,Июнь!$A$21," ")</f>
        <v>5 июня</v>
      </c>
      <c r="N188" s="120" t="str">
        <f>IF(Июнь!$N$21&lt;&gt;0,Июнь!$N$21," ")</f>
        <v xml:space="preserve"> </v>
      </c>
      <c r="O188" s="118" t="str">
        <f>IF(Июнь!$H$22&lt;&gt;0,Июнь!$H$22," ")</f>
        <v xml:space="preserve"> </v>
      </c>
      <c r="P188" s="20" t="str">
        <f>IF(Июнь!$A$22&lt;&gt;0,Июнь!$A$22," ")</f>
        <v>6 июня</v>
      </c>
      <c r="Q188" s="120" t="str">
        <f>IF(Июнь!$N$22&lt;&gt;0,Июнь!$N$22," ")</f>
        <v xml:space="preserve"> </v>
      </c>
      <c r="R188" s="118" t="str">
        <f>IF(Июнь!$H$23&lt;&gt;0,Июнь!$H$23," ")</f>
        <v xml:space="preserve"> </v>
      </c>
      <c r="S188" s="20" t="str">
        <f>IF(Июнь!$A$23&lt;&gt;0,Июнь!$A$23," ")</f>
        <v>7 июня</v>
      </c>
      <c r="T188" s="120" t="str">
        <f>IF(Июнь!$N$23&lt;&gt;0,Июнь!$N$23," ")</f>
        <v xml:space="preserve"> </v>
      </c>
      <c r="U188" s="3" t="str">
        <f>IF(Июнь!$A$24&lt;&gt;0,Июнь!$A$24," ")</f>
        <v>8 июня</v>
      </c>
    </row>
    <row r="189" spans="1:21" ht="102" customHeight="1" thickBot="1" x14ac:dyDescent="0.3">
      <c r="A189" s="114" t="str">
        <f>IF(Июнь!$C183&lt;&gt;0,Июнь!$C183," ")</f>
        <v xml:space="preserve"> </v>
      </c>
      <c r="B189" s="115"/>
      <c r="C189" s="119"/>
      <c r="D189" s="21" t="str">
        <f>IF(Июнь!$J$18&lt;&gt;0,Июнь!$J$18," ")</f>
        <v xml:space="preserve">  </v>
      </c>
      <c r="E189" s="121"/>
      <c r="F189" s="119"/>
      <c r="G189" s="21" t="str">
        <f>IF(Июнь!$J$19&lt;&gt;0,Июнь!$J$19," ")</f>
        <v xml:space="preserve">  </v>
      </c>
      <c r="H189" s="121"/>
      <c r="I189" s="119"/>
      <c r="J189" s="21" t="str">
        <f>IF(Июнь!$J$20&lt;&gt;0,Июнь!$J$20," ")</f>
        <v xml:space="preserve">  </v>
      </c>
      <c r="K189" s="121"/>
      <c r="L189" s="119"/>
      <c r="M189" s="21" t="str">
        <f>IF(Июнь!$J$21&lt;&gt;0,Июнь!$J$21," ")</f>
        <v xml:space="preserve">Всемирный день окружающей среды (День эколога)
220 лет со дня рождения русского скульптора и литейного мастера
П. К. Клодта (1805–1867)  </v>
      </c>
      <c r="N189" s="121"/>
      <c r="O189" s="119"/>
      <c r="P189" s="21" t="str">
        <f>IF(Июнь!$J$22&lt;&gt;0,Июнь!$J$22," ")</f>
        <v xml:space="preserve">День русского языка  </v>
      </c>
      <c r="Q189" s="121"/>
      <c r="R189" s="119"/>
      <c r="S189" s="21" t="str">
        <f>IF(Июнь!$J$23&lt;&gt;0,Июнь!$J$23," ")</f>
        <v xml:space="preserve">  </v>
      </c>
      <c r="T189" s="121"/>
      <c r="U189" s="4" t="str">
        <f>IF(Июнь!$J$24&lt;&gt;0,Июнь!$J$24," ")</f>
        <v xml:space="preserve">  </v>
      </c>
    </row>
    <row r="190" spans="1:21" ht="18" customHeight="1" x14ac:dyDescent="0.25">
      <c r="A190" s="122">
        <v>3</v>
      </c>
      <c r="B190" s="123"/>
      <c r="C190" s="118" t="str">
        <f>IF(Июнь!$H$25&lt;&gt;0,Июнь!$H$25," ")</f>
        <v xml:space="preserve"> </v>
      </c>
      <c r="D190" s="20" t="str">
        <f>IF(Июнь!$A$25&lt;&gt;0,Июнь!$A$25," ")</f>
        <v>9 июня</v>
      </c>
      <c r="E190" s="120" t="str">
        <f>IF(Июнь!$N$25&lt;&gt;0,Июнь!$N$25," ")</f>
        <v xml:space="preserve"> </v>
      </c>
      <c r="F190" s="118" t="str">
        <f>IF(Июнь!$H$26&lt;&gt;0,Июнь!$H$26," ")</f>
        <v xml:space="preserve"> </v>
      </c>
      <c r="G190" s="20" t="str">
        <f>IF(Июнь!$A$26&lt;&gt;0,Июнь!$A$26," ")</f>
        <v>10 июня</v>
      </c>
      <c r="H190" s="120" t="str">
        <f>IF(Июнь!$N$26&lt;&gt;0,Июнь!$N$26," ")</f>
        <v xml:space="preserve"> </v>
      </c>
      <c r="I190" s="118" t="str">
        <f>IF(Июнь!$H$27&lt;&gt;0,Июнь!$H$27," ")</f>
        <v xml:space="preserve"> </v>
      </c>
      <c r="J190" s="20" t="str">
        <f>IF(Июнь!$A$27&lt;&gt;0,Июнь!$A$27," ")</f>
        <v>11 июня</v>
      </c>
      <c r="K190" s="120" t="str">
        <f>IF(Июнь!$N$27&lt;&gt;0,Июнь!$N$27," ")</f>
        <v xml:space="preserve"> </v>
      </c>
      <c r="L190" s="118" t="str">
        <f>IF(Июнь!$H$28&lt;&gt;0,Июнь!$H$28," ")</f>
        <v xml:space="preserve"> </v>
      </c>
      <c r="M190" s="20" t="str">
        <f>IF(Июнь!$A$28&lt;&gt;0,Июнь!$A$28," ")</f>
        <v>12 июня</v>
      </c>
      <c r="N190" s="120" t="str">
        <f>IF(Июнь!$N$28&lt;&gt;0,Июнь!$N$28," ")</f>
        <v xml:space="preserve"> </v>
      </c>
      <c r="O190" s="118" t="str">
        <f>IF(Июнь!$H$29&lt;&gt;0,Июнь!$H$29," ")</f>
        <v xml:space="preserve"> </v>
      </c>
      <c r="P190" s="20" t="str">
        <f>IF(Июнь!$A$29&lt;&gt;0,Июнь!$A$29," ")</f>
        <v>13 июня</v>
      </c>
      <c r="Q190" s="120" t="str">
        <f>IF(Июнь!$N$29&lt;&gt;0,Июнь!$N$29," ")</f>
        <v xml:space="preserve"> </v>
      </c>
      <c r="R190" s="118" t="str">
        <f>IF(Июнь!$H$30&lt;&gt;0,Июнь!$H$30," ")</f>
        <v xml:space="preserve"> </v>
      </c>
      <c r="S190" s="20" t="str">
        <f>IF(Июнь!$A$30&lt;&gt;0,Июнь!$A$30," ")</f>
        <v>14 июня</v>
      </c>
      <c r="T190" s="120" t="str">
        <f>IF(Июнь!$N$30&lt;&gt;0,Июнь!$N$30," ")</f>
        <v xml:space="preserve"> </v>
      </c>
      <c r="U190" s="3" t="str">
        <f>IF(Июнь!$A$31&lt;&gt;0,Июнь!$A$31," ")</f>
        <v>15 июня</v>
      </c>
    </row>
    <row r="191" spans="1:21" ht="102" customHeight="1" thickBot="1" x14ac:dyDescent="0.3">
      <c r="A191" s="114" t="str">
        <f>IF(Июнь!$C184&lt;&gt;0,Июнь!$C184," ")</f>
        <v xml:space="preserve"> </v>
      </c>
      <c r="B191" s="115"/>
      <c r="C191" s="119"/>
      <c r="D191" s="21" t="str">
        <f>IF(Июнь!$J$25&lt;&gt;0,Июнь!$J$25," ")</f>
        <v xml:space="preserve">Международный день друзей  </v>
      </c>
      <c r="E191" s="121"/>
      <c r="F191" s="119"/>
      <c r="G191" s="21" t="str">
        <f>IF(Июнь!$J$26&lt;&gt;0,Июнь!$J$26," ")</f>
        <v xml:space="preserve">95 лет со дня рождения российского живописца и графика
И. С. Глазунова (1930–2017)  </v>
      </c>
      <c r="H191" s="121"/>
      <c r="I191" s="119"/>
      <c r="J191" s="21" t="str">
        <f>IF(Июнь!$J$27&lt;&gt;0,Июнь!$J$27," ")</f>
        <v xml:space="preserve">  </v>
      </c>
      <c r="K191" s="121"/>
      <c r="L191" s="119"/>
      <c r="M191" s="21" t="str">
        <f>IF(Июнь!$J$28&lt;&gt;0,Июнь!$J$28," ")</f>
        <v xml:space="preserve">День России  </v>
      </c>
      <c r="N191" s="121"/>
      <c r="O191" s="119"/>
      <c r="P191" s="21" t="str">
        <f>IF(Июнь!$J$29&lt;&gt;0,Июнь!$J$29," ")</f>
        <v xml:space="preserve">  </v>
      </c>
      <c r="Q191" s="121"/>
      <c r="R191" s="119"/>
      <c r="S191" s="21" t="str">
        <f>IF(Июнь!$J$30&lt;&gt;0,Июнь!$J$30," ")</f>
        <v xml:space="preserve">  </v>
      </c>
      <c r="T191" s="121"/>
      <c r="U191" s="4" t="str">
        <f>IF(Июнь!$J$31&lt;&gt;0,Июнь!$J$31," ")</f>
        <v xml:space="preserve">  </v>
      </c>
    </row>
    <row r="192" spans="1:21" ht="18" customHeight="1" x14ac:dyDescent="0.25">
      <c r="A192" s="122">
        <v>4</v>
      </c>
      <c r="B192" s="123"/>
      <c r="C192" s="118" t="str">
        <f>IF(Июнь!$H$32&lt;&gt;0,Июнь!$H$32," ")</f>
        <v xml:space="preserve"> </v>
      </c>
      <c r="D192" s="20" t="str">
        <f>IF(Июнь!$A$32&lt;&gt;0,Июнь!$A$32," ")</f>
        <v>16 июня</v>
      </c>
      <c r="E192" s="120" t="str">
        <f>IF(Июнь!$N$32&lt;&gt;0,Июнь!$N$32," ")</f>
        <v xml:space="preserve"> </v>
      </c>
      <c r="F192" s="118" t="str">
        <f>IF(Июнь!$H$33&lt;&gt;0,Июнь!$H$33," ")</f>
        <v xml:space="preserve"> </v>
      </c>
      <c r="G192" s="20" t="str">
        <f>IF(Июнь!$A$33&lt;&gt;0,Июнь!$A$33," ")</f>
        <v>17 июня</v>
      </c>
      <c r="H192" s="120" t="str">
        <f>IF(Июнь!$N$33&lt;&gt;0,Июнь!$N$33," ")</f>
        <v xml:space="preserve"> </v>
      </c>
      <c r="I192" s="118" t="str">
        <f>IF(Июнь!$H$34&lt;&gt;0,Июнь!$H$34," ")</f>
        <v xml:space="preserve"> </v>
      </c>
      <c r="J192" s="20" t="str">
        <f>IF(Июнь!$A$34&lt;&gt;0,Июнь!$A$34," ")</f>
        <v>18 июня</v>
      </c>
      <c r="K192" s="120" t="str">
        <f>IF(Июнь!$N$34&lt;&gt;0,Июнь!$N$34," ")</f>
        <v xml:space="preserve"> </v>
      </c>
      <c r="L192" s="118" t="str">
        <f>IF(Июнь!$H$35&lt;&gt;0,Июнь!$H$35," ")</f>
        <v xml:space="preserve"> </v>
      </c>
      <c r="M192" s="20" t="str">
        <f>IF(Июнь!$A$35&lt;&gt;0,Июнь!$A$35," ")</f>
        <v>19 июня</v>
      </c>
      <c r="N192" s="120" t="str">
        <f>IF(Июнь!$N$35&lt;&gt;0,Июнь!$N$35," ")</f>
        <v xml:space="preserve"> </v>
      </c>
      <c r="O192" s="118" t="str">
        <f>IF(Июнь!$H$36&lt;&gt;0,Июнь!$H$36," ")</f>
        <v xml:space="preserve"> </v>
      </c>
      <c r="P192" s="20" t="str">
        <f>IF(Июнь!$A$36&lt;&gt;0,Июнь!$A$36," ")</f>
        <v>20 июня</v>
      </c>
      <c r="Q192" s="120" t="str">
        <f>IF(Июнь!$N$36&lt;&gt;0,Июнь!$N$36," ")</f>
        <v xml:space="preserve"> </v>
      </c>
      <c r="R192" s="118" t="str">
        <f>IF(Июнь!$H$37&lt;&gt;0,Июнь!$H$37," ")</f>
        <v xml:space="preserve"> </v>
      </c>
      <c r="S192" s="20" t="str">
        <f>IF(Июнь!$A$37&lt;&gt;0,Июнь!$A$37," ")</f>
        <v>21 июня</v>
      </c>
      <c r="T192" s="120" t="str">
        <f>IF(Июнь!$N$37&lt;&gt;0,Июнь!$N$37," ")</f>
        <v xml:space="preserve"> </v>
      </c>
      <c r="U192" s="3" t="str">
        <f>IF(Июнь!$A$38&lt;&gt;0,Июнь!$A$38," ")</f>
        <v>22 июня</v>
      </c>
    </row>
    <row r="193" spans="1:21" ht="102" customHeight="1" thickBot="1" x14ac:dyDescent="0.3">
      <c r="A193" s="114" t="str">
        <f>IF(Июнь!$C185&lt;&gt;0,Июнь!$C185," ")</f>
        <v xml:space="preserve"> </v>
      </c>
      <c r="B193" s="115"/>
      <c r="C193" s="119"/>
      <c r="D193" s="21" t="str">
        <f>IF(Июнь!$J$32&lt;&gt;0,Июнь!$J$32," ")</f>
        <v xml:space="preserve">День медицинского работника
100 лет открытию Всесоюзного пионерского лагеря «Артек» (1925)  </v>
      </c>
      <c r="E193" s="121"/>
      <c r="F193" s="119"/>
      <c r="G193" s="21" t="str">
        <f>IF(Июнь!$J$33&lt;&gt;0,Июнь!$J$33," ")</f>
        <v xml:space="preserve">  </v>
      </c>
      <c r="H193" s="121"/>
      <c r="I193" s="119"/>
      <c r="J193" s="21" t="str">
        <f>IF(Июнь!$J$34&lt;&gt;0,Июнь!$J$34," ")</f>
        <v xml:space="preserve">  </v>
      </c>
      <c r="K193" s="121"/>
      <c r="L193" s="119"/>
      <c r="M193" s="21" t="str">
        <f>IF(Июнь!$J$35&lt;&gt;0,Июнь!$J$35," ")</f>
        <v xml:space="preserve">  </v>
      </c>
      <c r="N193" s="121"/>
      <c r="O193" s="119"/>
      <c r="P193" s="21" t="str">
        <f>IF(Июнь!$J$36&lt;&gt;0,Июнь!$J$36," ")</f>
        <v xml:space="preserve">  </v>
      </c>
      <c r="Q193" s="121"/>
      <c r="R193" s="119"/>
      <c r="S193" s="21" t="str">
        <f>IF(Июнь!$J$37&lt;&gt;0,Июнь!$J$37," ")</f>
        <v xml:space="preserve">  </v>
      </c>
      <c r="T193" s="121"/>
      <c r="U193" s="4" t="str">
        <f>IF(Июнь!$J$38&lt;&gt;0,Июнь!$J$38," ")</f>
        <v xml:space="preserve">День памяти и скорби – День начала Великой Отечественной войны  </v>
      </c>
    </row>
    <row r="194" spans="1:21" ht="18" customHeight="1" x14ac:dyDescent="0.25">
      <c r="A194" s="122">
        <v>5</v>
      </c>
      <c r="B194" s="123"/>
      <c r="C194" s="118" t="str">
        <f>IF(Июнь!$H$39&lt;&gt;0,Июнь!$H$39," ")</f>
        <v xml:space="preserve"> </v>
      </c>
      <c r="D194" s="20" t="str">
        <f>IF(Июнь!$A$39&lt;&gt;0,Июнь!$A$39," ")</f>
        <v>23 июня</v>
      </c>
      <c r="E194" s="120" t="str">
        <f>IF(Июнь!$N$39&lt;&gt;0,Июнь!$N$39," ")</f>
        <v xml:space="preserve"> </v>
      </c>
      <c r="F194" s="118" t="str">
        <f>IF(Июнь!$H$40&lt;&gt;0,Июнь!$H$40," ")</f>
        <v xml:space="preserve"> </v>
      </c>
      <c r="G194" s="20" t="str">
        <f>IF(Июнь!$A$40&lt;&gt;0,Июнь!$A$40," ")</f>
        <v>24 июня</v>
      </c>
      <c r="H194" s="120" t="str">
        <f>IF(Июнь!$N$40&lt;&gt;0,Июнь!$N$40," ")</f>
        <v xml:space="preserve"> </v>
      </c>
      <c r="I194" s="118" t="str">
        <f>IF(Июнь!$H$41&lt;&gt;0,Июнь!$H$41," ")</f>
        <v xml:space="preserve"> </v>
      </c>
      <c r="J194" s="20" t="str">
        <f>IF(Июнь!$A$41&lt;&gt;0,Июнь!$A$41," ")</f>
        <v>25 июня</v>
      </c>
      <c r="K194" s="120" t="str">
        <f>IF(Июнь!$N$41&lt;&gt;0,Июнь!$N$41," ")</f>
        <v xml:space="preserve"> </v>
      </c>
      <c r="L194" s="118" t="str">
        <f>IF(Июнь!$H$42&lt;&gt;0,Июнь!$H$42," ")</f>
        <v xml:space="preserve"> </v>
      </c>
      <c r="M194" s="20" t="str">
        <f>IF(Июнь!$A$42&lt;&gt;0,Июнь!$A$42," ")</f>
        <v>26 июня</v>
      </c>
      <c r="N194" s="120" t="str">
        <f>IF(Июнь!$N$42&lt;&gt;0,Июнь!$N$42," ")</f>
        <v xml:space="preserve"> </v>
      </c>
      <c r="O194" s="118" t="str">
        <f>IF(Июнь!$H$43&lt;&gt;0,Июнь!$H$43," ")</f>
        <v xml:space="preserve"> </v>
      </c>
      <c r="P194" s="20" t="str">
        <f>IF(Июнь!$A$43&lt;&gt;0,Июнь!$A$43," ")</f>
        <v>27 июня</v>
      </c>
      <c r="Q194" s="120" t="str">
        <f>IF(Июнь!$N$43&lt;&gt;0,Июнь!$N$43," ")</f>
        <v xml:space="preserve"> </v>
      </c>
      <c r="R194" s="118" t="str">
        <f>IF(Июнь!$H$44&lt;&gt;0,Июнь!$H$44," ")</f>
        <v xml:space="preserve"> </v>
      </c>
      <c r="S194" s="20" t="str">
        <f>IF(Июнь!$A$44&lt;&gt;0,Июнь!$A$44," ")</f>
        <v>28 июня</v>
      </c>
      <c r="T194" s="120" t="str">
        <f>IF(Июнь!$N$44&lt;&gt;0,Июнь!$N$44," ")</f>
        <v xml:space="preserve"> </v>
      </c>
      <c r="U194" s="3" t="str">
        <f>IF(Июнь!$A$45&lt;&gt;0,Июнь!$A$45," ")</f>
        <v>29 июня</v>
      </c>
    </row>
    <row r="195" spans="1:21" ht="102" customHeight="1" thickBot="1" x14ac:dyDescent="0.3">
      <c r="A195" s="114" t="str">
        <f>IF(Июнь!$C186&lt;&gt;0,Июнь!$C186," ")</f>
        <v xml:space="preserve"> </v>
      </c>
      <c r="B195" s="115"/>
      <c r="C195" s="119"/>
      <c r="D195" s="21" t="str">
        <f>IF(Июнь!$J$39&lt;&gt;0,Июнь!$J$39," ")</f>
        <v xml:space="preserve">  </v>
      </c>
      <c r="E195" s="121"/>
      <c r="F195" s="119"/>
      <c r="G195" s="21" t="str">
        <f>IF(Июнь!$J$40&lt;&gt;0,Июнь!$J$40," ")</f>
        <v xml:space="preserve">  </v>
      </c>
      <c r="H195" s="121"/>
      <c r="I195" s="119"/>
      <c r="J195" s="21" t="str">
        <f>IF(Июнь!$J$41&lt;&gt;0,Июнь!$J$41," ")</f>
        <v xml:space="preserve">  </v>
      </c>
      <c r="K195" s="121"/>
      <c r="L195" s="119"/>
      <c r="M195" s="21" t="str">
        <f>IF(Июнь!$J$42&lt;&gt;0,Июнь!$J$42," ")</f>
        <v xml:space="preserve">  </v>
      </c>
      <c r="N195" s="121"/>
      <c r="O195" s="119"/>
      <c r="P195" s="21" t="str">
        <f>IF(Июнь!$J$43&lt;&gt;0,Июнь!$J$43," ")</f>
        <v xml:space="preserve">  </v>
      </c>
      <c r="Q195" s="121"/>
      <c r="R195" s="119"/>
      <c r="S195" s="21" t="str">
        <f>IF(Июнь!$J$44&lt;&gt;0,Июнь!$J$44," ")</f>
        <v xml:space="preserve">  </v>
      </c>
      <c r="T195" s="121"/>
      <c r="U195" s="4" t="str">
        <f>IF(Июнь!$J$45&lt;&gt;0,Июнь!$J$45," ")</f>
        <v xml:space="preserve">День молодёжи в России
День партизан и подпольщиков  </v>
      </c>
    </row>
    <row r="196" spans="1:21" ht="18" customHeight="1" thickBot="1" x14ac:dyDescent="0.3">
      <c r="A196" s="116">
        <v>6</v>
      </c>
      <c r="B196" s="117"/>
      <c r="C196" s="118" t="str">
        <f>IF(Июнь!$H$46&lt;&gt;0,Июнь!$H$46," ")</f>
        <v xml:space="preserve"> </v>
      </c>
      <c r="D196" s="20" t="str">
        <f>IF(Июнь!$A$46&lt;&gt;0,Июнь!$A$46," ")</f>
        <v>30 июня</v>
      </c>
      <c r="E196" s="120" t="str">
        <f>IF(Июнь!$N$46&lt;&gt;0,Июнь!$N$46," ")</f>
        <v xml:space="preserve"> </v>
      </c>
      <c r="F196" s="118" t="str">
        <f>IF(Июнь!$H$47&lt;&gt;0,Июнь!$H$47," ")</f>
        <v xml:space="preserve"> </v>
      </c>
      <c r="G196" s="20" t="str">
        <f>IF(Июнь!$A$47&lt;&gt;0,Июнь!$A$47," ")</f>
        <v xml:space="preserve"> </v>
      </c>
      <c r="H196" s="120" t="str">
        <f>IF(Июнь!$N$47&lt;&gt;0,Июнь!$N$47," ")</f>
        <v xml:space="preserve"> </v>
      </c>
      <c r="I196" s="118" t="str">
        <f>IF(Июнь!$H$48&lt;&gt;0,Июнь!$H$48," ")</f>
        <v xml:space="preserve"> </v>
      </c>
      <c r="J196" s="20" t="str">
        <f>IF(Июнь!$A$48&lt;&gt;0,Июнь!$A$48," ")</f>
        <v xml:space="preserve"> </v>
      </c>
      <c r="K196" s="120" t="str">
        <f>IF(Июнь!$N$48&lt;&gt;0,Июнь!$N$48," ")</f>
        <v xml:space="preserve"> </v>
      </c>
      <c r="L196" s="118" t="str">
        <f>IF(Июнь!$H$49&lt;&gt;0,Июнь!$H$49," ")</f>
        <v xml:space="preserve"> </v>
      </c>
      <c r="M196" s="20" t="str">
        <f>IF(Июнь!$A$49&lt;&gt;0,Июнь!$A$49," ")</f>
        <v xml:space="preserve"> </v>
      </c>
      <c r="N196" s="120" t="str">
        <f>IF(Июнь!$N$49&lt;&gt;0,Июнь!$N$49," ")</f>
        <v xml:space="preserve"> </v>
      </c>
      <c r="O196" s="118" t="str">
        <f>IF(Июнь!$H$50&lt;&gt;0,Июнь!$H$50," ")</f>
        <v xml:space="preserve"> </v>
      </c>
      <c r="P196" s="20" t="str">
        <f>IF(Июнь!$A$50&lt;&gt;0,Июнь!$A$50," ")</f>
        <v xml:space="preserve"> </v>
      </c>
      <c r="Q196" s="120" t="str">
        <f>IF(Июнь!$N$50&lt;&gt;0,Июнь!$N$50," ")</f>
        <v xml:space="preserve"> </v>
      </c>
      <c r="R196" s="118" t="str">
        <f>IF(Июнь!$H$51&lt;&gt;0,Июнь!$H$51," ")</f>
        <v xml:space="preserve"> </v>
      </c>
      <c r="S196" s="20" t="str">
        <f>IF(Июнь!$A$51&lt;&gt;0,Июнь!$A$51," ")</f>
        <v xml:space="preserve"> </v>
      </c>
      <c r="T196" s="120" t="str">
        <f>IF(Июнь!$N$51&lt;&gt;0,Июнь!$N$51," ")</f>
        <v xml:space="preserve"> </v>
      </c>
      <c r="U196" s="3" t="str">
        <f>IF(Июнь!$A$52&lt;&gt;0,Июнь!$A$52," ")</f>
        <v xml:space="preserve"> </v>
      </c>
    </row>
    <row r="197" spans="1:21" ht="92.25" customHeight="1" thickBot="1" x14ac:dyDescent="0.3">
      <c r="A197" s="116" t="str">
        <f>IF(Июнь!$C109&lt;&gt;0,Июнь!$C109," ")</f>
        <v xml:space="preserve"> </v>
      </c>
      <c r="B197" s="117"/>
      <c r="C197" s="119"/>
      <c r="D197" s="21" t="str">
        <f>IF(Июнь!$J$46&lt;&gt;0,Июнь!$J$46," ")</f>
        <v xml:space="preserve">  </v>
      </c>
      <c r="E197" s="121"/>
      <c r="F197" s="119"/>
      <c r="G197" s="21" t="str">
        <f>IF(Июнь!$J$47&lt;&gt;0,Июнь!$J$47," ")</f>
        <v xml:space="preserve">  </v>
      </c>
      <c r="H197" s="121"/>
      <c r="I197" s="119"/>
      <c r="J197" s="21" t="str">
        <f>IF(Июнь!$J$48&lt;&gt;0,Июнь!$J$48," ")</f>
        <v xml:space="preserve">  </v>
      </c>
      <c r="K197" s="121"/>
      <c r="L197" s="119"/>
      <c r="M197" s="21" t="str">
        <f>IF(Июнь!$J$49&lt;&gt;0,Июнь!$J$49," ")</f>
        <v xml:space="preserve">  </v>
      </c>
      <c r="N197" s="121"/>
      <c r="O197" s="119"/>
      <c r="P197" s="21" t="str">
        <f>IF(Июнь!$J$50&lt;&gt;0,Июнь!$J$50," ")</f>
        <v xml:space="preserve">  </v>
      </c>
      <c r="Q197" s="121"/>
      <c r="R197" s="119"/>
      <c r="S197" s="21" t="str">
        <f>IF(Июнь!$J$51&lt;&gt;0,Июнь!$J$51," ")</f>
        <v xml:space="preserve"> </v>
      </c>
      <c r="T197" s="121"/>
      <c r="U197" s="4" t="str">
        <f>IF(Июнь!$J$52&lt;&gt;0,Июнь!$J$52," ")</f>
        <v xml:space="preserve"> </v>
      </c>
    </row>
    <row r="201" spans="1:21" ht="31.5" x14ac:dyDescent="0.25">
      <c r="A201" s="39" t="s">
        <v>402</v>
      </c>
    </row>
  </sheetData>
  <sheetProtection password="CF52" sheet="1" scenarios="1" formatCells="0"/>
  <mergeCells count="876">
    <mergeCell ref="R128:R129"/>
    <mergeCell ref="T128:T129"/>
    <mergeCell ref="R68:R69"/>
    <mergeCell ref="R48:R49"/>
    <mergeCell ref="R50:R51"/>
    <mergeCell ref="R52:R53"/>
    <mergeCell ref="R54:R55"/>
    <mergeCell ref="R29:R30"/>
    <mergeCell ref="R31:R32"/>
    <mergeCell ref="R33:R34"/>
    <mergeCell ref="R35:R36"/>
    <mergeCell ref="T94:T95"/>
    <mergeCell ref="Q110:Q111"/>
    <mergeCell ref="Q106:Q107"/>
    <mergeCell ref="Q94:Q95"/>
    <mergeCell ref="R106:R107"/>
    <mergeCell ref="O105:Q105"/>
    <mergeCell ref="R94:R95"/>
    <mergeCell ref="R96:R97"/>
    <mergeCell ref="C18:C19"/>
    <mergeCell ref="E18:E19"/>
    <mergeCell ref="F18:F19"/>
    <mergeCell ref="H18:H19"/>
    <mergeCell ref="I18:I19"/>
    <mergeCell ref="K18:K19"/>
    <mergeCell ref="L18:L19"/>
    <mergeCell ref="O26:Q26"/>
    <mergeCell ref="R26:T26"/>
    <mergeCell ref="O18:O19"/>
    <mergeCell ref="Q18:Q19"/>
    <mergeCell ref="R18:R19"/>
    <mergeCell ref="T18:T19"/>
    <mergeCell ref="N18:N19"/>
    <mergeCell ref="O12:O13"/>
    <mergeCell ref="O14:O15"/>
    <mergeCell ref="O16:O17"/>
    <mergeCell ref="L16:L17"/>
    <mergeCell ref="F16:F17"/>
    <mergeCell ref="T10:T11"/>
    <mergeCell ref="N12:N13"/>
    <mergeCell ref="Q12:Q13"/>
    <mergeCell ref="H10:H11"/>
    <mergeCell ref="R10:R11"/>
    <mergeCell ref="R12:R13"/>
    <mergeCell ref="R14:R15"/>
    <mergeCell ref="R16:R17"/>
    <mergeCell ref="R186:R187"/>
    <mergeCell ref="R188:R189"/>
    <mergeCell ref="R190:R191"/>
    <mergeCell ref="R192:R193"/>
    <mergeCell ref="R194:R195"/>
    <mergeCell ref="L194:L195"/>
    <mergeCell ref="Q150:Q151"/>
    <mergeCell ref="Q194:Q195"/>
    <mergeCell ref="N186:N187"/>
    <mergeCell ref="Q186:Q187"/>
    <mergeCell ref="L167:N167"/>
    <mergeCell ref="O167:Q167"/>
    <mergeCell ref="R167:T167"/>
    <mergeCell ref="T172:T173"/>
    <mergeCell ref="T176:T177"/>
    <mergeCell ref="T186:T187"/>
    <mergeCell ref="T136:T137"/>
    <mergeCell ref="K174:K175"/>
    <mergeCell ref="T168:T169"/>
    <mergeCell ref="R174:R175"/>
    <mergeCell ref="O134:O135"/>
    <mergeCell ref="O148:O149"/>
    <mergeCell ref="O150:O151"/>
    <mergeCell ref="O152:O153"/>
    <mergeCell ref="R176:R177"/>
    <mergeCell ref="R172:R173"/>
    <mergeCell ref="R156:R157"/>
    <mergeCell ref="R168:R169"/>
    <mergeCell ref="L148:L149"/>
    <mergeCell ref="T150:T151"/>
    <mergeCell ref="R154:R155"/>
    <mergeCell ref="O147:Q147"/>
    <mergeCell ref="T148:T149"/>
    <mergeCell ref="O176:O177"/>
    <mergeCell ref="N176:N177"/>
    <mergeCell ref="N168:N169"/>
    <mergeCell ref="N172:N173"/>
    <mergeCell ref="Q172:Q173"/>
    <mergeCell ref="L156:L157"/>
    <mergeCell ref="L168:L169"/>
    <mergeCell ref="L170:L171"/>
    <mergeCell ref="L172:L173"/>
    <mergeCell ref="L174:L175"/>
    <mergeCell ref="L176:L177"/>
    <mergeCell ref="O168:O169"/>
    <mergeCell ref="O170:O171"/>
    <mergeCell ref="O172:O173"/>
    <mergeCell ref="O174:O175"/>
    <mergeCell ref="Q176:Q177"/>
    <mergeCell ref="Q168:Q169"/>
    <mergeCell ref="O156:O157"/>
    <mergeCell ref="L50:L51"/>
    <mergeCell ref="L65:N65"/>
    <mergeCell ref="O54:O55"/>
    <mergeCell ref="O66:O67"/>
    <mergeCell ref="N154:N155"/>
    <mergeCell ref="L154:L155"/>
    <mergeCell ref="O154:O155"/>
    <mergeCell ref="Q154:Q155"/>
    <mergeCell ref="O136:O137"/>
    <mergeCell ref="O114:O115"/>
    <mergeCell ref="O126:O127"/>
    <mergeCell ref="O128:O129"/>
    <mergeCell ref="O130:O131"/>
    <mergeCell ref="Q136:Q137"/>
    <mergeCell ref="Q126:Q127"/>
    <mergeCell ref="Q114:Q115"/>
    <mergeCell ref="N94:N95"/>
    <mergeCell ref="L96:L97"/>
    <mergeCell ref="N136:N137"/>
    <mergeCell ref="L132:L133"/>
    <mergeCell ref="L134:L135"/>
    <mergeCell ref="O125:Q125"/>
    <mergeCell ref="Q128:Q129"/>
    <mergeCell ref="O33:O34"/>
    <mergeCell ref="O35:O36"/>
    <mergeCell ref="O46:O47"/>
    <mergeCell ref="O48:O49"/>
    <mergeCell ref="O50:O51"/>
    <mergeCell ref="O52:O53"/>
    <mergeCell ref="A40:U40"/>
    <mergeCell ref="A41:U41"/>
    <mergeCell ref="A42:U42"/>
    <mergeCell ref="Q35:Q36"/>
    <mergeCell ref="T35:T36"/>
    <mergeCell ref="E33:E34"/>
    <mergeCell ref="R46:R47"/>
    <mergeCell ref="A43:U43"/>
    <mergeCell ref="A44:U44"/>
    <mergeCell ref="A46:B46"/>
    <mergeCell ref="A47:B47"/>
    <mergeCell ref="T33:T34"/>
    <mergeCell ref="E35:E36"/>
    <mergeCell ref="H35:H36"/>
    <mergeCell ref="K35:K36"/>
    <mergeCell ref="N35:N36"/>
    <mergeCell ref="F33:F34"/>
    <mergeCell ref="L48:L49"/>
    <mergeCell ref="C45:E45"/>
    <mergeCell ref="F45:H45"/>
    <mergeCell ref="I45:K45"/>
    <mergeCell ref="L45:N45"/>
    <mergeCell ref="O45:Q45"/>
    <mergeCell ref="R45:T45"/>
    <mergeCell ref="L106:L107"/>
    <mergeCell ref="L108:L109"/>
    <mergeCell ref="L110:L111"/>
    <mergeCell ref="L46:L47"/>
    <mergeCell ref="A85:U85"/>
    <mergeCell ref="A86:U86"/>
    <mergeCell ref="R88:R89"/>
    <mergeCell ref="C90:C91"/>
    <mergeCell ref="O88:O89"/>
    <mergeCell ref="A88:B88"/>
    <mergeCell ref="A89:B89"/>
    <mergeCell ref="Q92:Q93"/>
    <mergeCell ref="O94:O95"/>
    <mergeCell ref="I87:K87"/>
    <mergeCell ref="L87:N87"/>
    <mergeCell ref="T90:T91"/>
    <mergeCell ref="H92:H93"/>
    <mergeCell ref="T92:T93"/>
    <mergeCell ref="R170:R171"/>
    <mergeCell ref="K94:K95"/>
    <mergeCell ref="K156:K157"/>
    <mergeCell ref="Q90:Q91"/>
    <mergeCell ref="O90:O91"/>
    <mergeCell ref="R90:R91"/>
    <mergeCell ref="R92:R93"/>
    <mergeCell ref="L90:L91"/>
    <mergeCell ref="L92:L93"/>
    <mergeCell ref="K92:K93"/>
    <mergeCell ref="O92:O93"/>
    <mergeCell ref="I147:K147"/>
    <mergeCell ref="L147:N147"/>
    <mergeCell ref="I148:I149"/>
    <mergeCell ref="O96:O97"/>
    <mergeCell ref="Q96:Q97"/>
    <mergeCell ref="K148:K149"/>
    <mergeCell ref="N148:N149"/>
    <mergeCell ref="Q148:Q149"/>
    <mergeCell ref="R126:R127"/>
    <mergeCell ref="Q112:Q113"/>
    <mergeCell ref="R112:R113"/>
    <mergeCell ref="L94:L95"/>
    <mergeCell ref="R136:R137"/>
    <mergeCell ref="I168:I169"/>
    <mergeCell ref="I170:I171"/>
    <mergeCell ref="F176:F177"/>
    <mergeCell ref="H110:H111"/>
    <mergeCell ref="K110:K111"/>
    <mergeCell ref="F168:F169"/>
    <mergeCell ref="F170:F171"/>
    <mergeCell ref="F172:F173"/>
    <mergeCell ref="F174:F175"/>
    <mergeCell ref="I156:I157"/>
    <mergeCell ref="K154:K155"/>
    <mergeCell ref="I154:I155"/>
    <mergeCell ref="H176:H177"/>
    <mergeCell ref="K176:K177"/>
    <mergeCell ref="I167:K167"/>
    <mergeCell ref="K168:K169"/>
    <mergeCell ref="F156:F157"/>
    <mergeCell ref="H130:H131"/>
    <mergeCell ref="K130:K131"/>
    <mergeCell ref="F132:F133"/>
    <mergeCell ref="F134:F135"/>
    <mergeCell ref="K126:K127"/>
    <mergeCell ref="H174:H175"/>
    <mergeCell ref="I172:I173"/>
    <mergeCell ref="I174:I175"/>
    <mergeCell ref="I176:I177"/>
    <mergeCell ref="I16:I17"/>
    <mergeCell ref="I27:I28"/>
    <mergeCell ref="I29:I30"/>
    <mergeCell ref="I31:I32"/>
    <mergeCell ref="I33:I34"/>
    <mergeCell ref="I90:I91"/>
    <mergeCell ref="I92:I93"/>
    <mergeCell ref="I94:I95"/>
    <mergeCell ref="I96:I97"/>
    <mergeCell ref="I50:I51"/>
    <mergeCell ref="I52:I53"/>
    <mergeCell ref="I65:K65"/>
    <mergeCell ref="A82:U82"/>
    <mergeCell ref="A83:U83"/>
    <mergeCell ref="A84:U84"/>
    <mergeCell ref="Q72:Q73"/>
    <mergeCell ref="T72:T73"/>
    <mergeCell ref="F88:F89"/>
    <mergeCell ref="F90:F91"/>
    <mergeCell ref="R72:R73"/>
    <mergeCell ref="R74:R75"/>
    <mergeCell ref="F87:H87"/>
    <mergeCell ref="H128:H129"/>
    <mergeCell ref="H126:H127"/>
    <mergeCell ref="F112:F113"/>
    <mergeCell ref="I112:I113"/>
    <mergeCell ref="H96:H97"/>
    <mergeCell ref="K96:K97"/>
    <mergeCell ref="A104:U104"/>
    <mergeCell ref="F94:F95"/>
    <mergeCell ref="F96:F97"/>
    <mergeCell ref="N126:N127"/>
    <mergeCell ref="K114:K115"/>
    <mergeCell ref="N114:N115"/>
    <mergeCell ref="A100:U100"/>
    <mergeCell ref="A101:U101"/>
    <mergeCell ref="T112:T113"/>
    <mergeCell ref="L112:L113"/>
    <mergeCell ref="I110:I111"/>
    <mergeCell ref="F105:H105"/>
    <mergeCell ref="L105:N105"/>
    <mergeCell ref="N110:N111"/>
    <mergeCell ref="A126:B126"/>
    <mergeCell ref="A127:B127"/>
    <mergeCell ref="T106:T107"/>
    <mergeCell ref="R114:R115"/>
    <mergeCell ref="A91:B91"/>
    <mergeCell ref="H90:H91"/>
    <mergeCell ref="K90:K91"/>
    <mergeCell ref="N90:N91"/>
    <mergeCell ref="E130:E131"/>
    <mergeCell ref="A90:B90"/>
    <mergeCell ref="I106:I107"/>
    <mergeCell ref="I108:I109"/>
    <mergeCell ref="C194:C195"/>
    <mergeCell ref="C126:C127"/>
    <mergeCell ref="C128:C129"/>
    <mergeCell ref="C130:C131"/>
    <mergeCell ref="C132:C133"/>
    <mergeCell ref="C134:C135"/>
    <mergeCell ref="C148:C149"/>
    <mergeCell ref="C150:C151"/>
    <mergeCell ref="C152:C153"/>
    <mergeCell ref="C154:C155"/>
    <mergeCell ref="C147:E147"/>
    <mergeCell ref="E174:E175"/>
    <mergeCell ref="A143:U143"/>
    <mergeCell ref="A144:U144"/>
    <mergeCell ref="A145:U145"/>
    <mergeCell ref="A146:U146"/>
    <mergeCell ref="C188:C189"/>
    <mergeCell ref="C190:C191"/>
    <mergeCell ref="C192:C193"/>
    <mergeCell ref="A188:B188"/>
    <mergeCell ref="A174:B174"/>
    <mergeCell ref="A175:B175"/>
    <mergeCell ref="A176:B176"/>
    <mergeCell ref="A177:B177"/>
    <mergeCell ref="E176:E177"/>
    <mergeCell ref="E186:E187"/>
    <mergeCell ref="A173:B173"/>
    <mergeCell ref="A154:B154"/>
    <mergeCell ref="A155:B155"/>
    <mergeCell ref="A156:B156"/>
    <mergeCell ref="A157:B157"/>
    <mergeCell ref="A168:B168"/>
    <mergeCell ref="A169:B169"/>
    <mergeCell ref="H148:H149"/>
    <mergeCell ref="E170:E171"/>
    <mergeCell ref="H170:H171"/>
    <mergeCell ref="F167:H167"/>
    <mergeCell ref="H168:H169"/>
    <mergeCell ref="C35:C36"/>
    <mergeCell ref="C46:C47"/>
    <mergeCell ref="C48:C49"/>
    <mergeCell ref="E128:E129"/>
    <mergeCell ref="E126:E127"/>
    <mergeCell ref="C125:E125"/>
    <mergeCell ref="E114:E115"/>
    <mergeCell ref="E92:E93"/>
    <mergeCell ref="E90:E91"/>
    <mergeCell ref="C50:C51"/>
    <mergeCell ref="C52:C53"/>
    <mergeCell ref="C54:C55"/>
    <mergeCell ref="C68:C69"/>
    <mergeCell ref="C70:C71"/>
    <mergeCell ref="C72:C73"/>
    <mergeCell ref="C74:C75"/>
    <mergeCell ref="C88:C89"/>
    <mergeCell ref="C92:C93"/>
    <mergeCell ref="C94:C95"/>
    <mergeCell ref="C96:C97"/>
    <mergeCell ref="C106:C107"/>
    <mergeCell ref="C105:E105"/>
    <mergeCell ref="E96:E97"/>
    <mergeCell ref="C87:E87"/>
    <mergeCell ref="A45:B45"/>
    <mergeCell ref="A65:B65"/>
    <mergeCell ref="A87:B87"/>
    <mergeCell ref="A105:B105"/>
    <mergeCell ref="A125:B125"/>
    <mergeCell ref="A147:B147"/>
    <mergeCell ref="A167:B167"/>
    <mergeCell ref="A133:B133"/>
    <mergeCell ref="A134:B134"/>
    <mergeCell ref="A135:B135"/>
    <mergeCell ref="A148:B148"/>
    <mergeCell ref="A149:B149"/>
    <mergeCell ref="A150:B150"/>
    <mergeCell ref="A151:B151"/>
    <mergeCell ref="A153:B153"/>
    <mergeCell ref="A68:B68"/>
    <mergeCell ref="A69:B69"/>
    <mergeCell ref="A70:B70"/>
    <mergeCell ref="A71:B71"/>
    <mergeCell ref="A72:B72"/>
    <mergeCell ref="A73:B73"/>
    <mergeCell ref="A74:B74"/>
    <mergeCell ref="A75:B75"/>
    <mergeCell ref="A103:U103"/>
    <mergeCell ref="A48:B48"/>
    <mergeCell ref="A49:B49"/>
    <mergeCell ref="A50:B50"/>
    <mergeCell ref="A51:B51"/>
    <mergeCell ref="A52:B52"/>
    <mergeCell ref="A53:B53"/>
    <mergeCell ref="A54:B54"/>
    <mergeCell ref="A113:B113"/>
    <mergeCell ref="A114:B114"/>
    <mergeCell ref="A106:B106"/>
    <mergeCell ref="A107:B107"/>
    <mergeCell ref="A102:U102"/>
    <mergeCell ref="T74:T75"/>
    <mergeCell ref="E72:E73"/>
    <mergeCell ref="H72:H73"/>
    <mergeCell ref="K72:K73"/>
    <mergeCell ref="N72:N73"/>
    <mergeCell ref="E88:E89"/>
    <mergeCell ref="H88:H89"/>
    <mergeCell ref="K88:K89"/>
    <mergeCell ref="N88:N89"/>
    <mergeCell ref="Q88:Q89"/>
    <mergeCell ref="C112:C113"/>
    <mergeCell ref="C108:C109"/>
    <mergeCell ref="A93:B93"/>
    <mergeCell ref="A94:B94"/>
    <mergeCell ref="A95:B95"/>
    <mergeCell ref="A96:B96"/>
    <mergeCell ref="A92:B92"/>
    <mergeCell ref="F126:F127"/>
    <mergeCell ref="I126:I127"/>
    <mergeCell ref="L126:L127"/>
    <mergeCell ref="F125:H125"/>
    <mergeCell ref="I125:K125"/>
    <mergeCell ref="L125:N125"/>
    <mergeCell ref="A120:U120"/>
    <mergeCell ref="A121:U121"/>
    <mergeCell ref="A122:U122"/>
    <mergeCell ref="A123:U123"/>
    <mergeCell ref="A124:U124"/>
    <mergeCell ref="R125:T125"/>
    <mergeCell ref="F92:F93"/>
    <mergeCell ref="T126:T127"/>
    <mergeCell ref="F68:F69"/>
    <mergeCell ref="F70:F71"/>
    <mergeCell ref="A142:U142"/>
    <mergeCell ref="N96:N97"/>
    <mergeCell ref="E106:E107"/>
    <mergeCell ref="Q130:Q131"/>
    <mergeCell ref="T130:T131"/>
    <mergeCell ref="K128:K129"/>
    <mergeCell ref="N128:N129"/>
    <mergeCell ref="F128:F129"/>
    <mergeCell ref="F130:F131"/>
    <mergeCell ref="I128:I129"/>
    <mergeCell ref="I130:I131"/>
    <mergeCell ref="L128:L129"/>
    <mergeCell ref="L130:L131"/>
    <mergeCell ref="E134:E135"/>
    <mergeCell ref="E132:E133"/>
    <mergeCell ref="A128:B128"/>
    <mergeCell ref="A129:B129"/>
    <mergeCell ref="A130:B130"/>
    <mergeCell ref="A131:B131"/>
    <mergeCell ref="A132:B132"/>
    <mergeCell ref="N92:N93"/>
    <mergeCell ref="A97:B97"/>
    <mergeCell ref="A191:B191"/>
    <mergeCell ref="A192:B192"/>
    <mergeCell ref="A193:B193"/>
    <mergeCell ref="A194:B194"/>
    <mergeCell ref="A172:B172"/>
    <mergeCell ref="T96:T97"/>
    <mergeCell ref="E94:E95"/>
    <mergeCell ref="H94:H95"/>
    <mergeCell ref="K170:K171"/>
    <mergeCell ref="N170:N171"/>
    <mergeCell ref="R147:T147"/>
    <mergeCell ref="E152:E153"/>
    <mergeCell ref="C167:E167"/>
    <mergeCell ref="E148:E149"/>
    <mergeCell ref="C185:E185"/>
    <mergeCell ref="C170:C171"/>
    <mergeCell ref="C172:C173"/>
    <mergeCell ref="C174:C175"/>
    <mergeCell ref="C176:C177"/>
    <mergeCell ref="E156:E157"/>
    <mergeCell ref="E168:E169"/>
    <mergeCell ref="C168:C169"/>
    <mergeCell ref="A184:U184"/>
    <mergeCell ref="R185:T185"/>
    <mergeCell ref="F148:F149"/>
    <mergeCell ref="F150:F151"/>
    <mergeCell ref="A152:B152"/>
    <mergeCell ref="R148:R149"/>
    <mergeCell ref="T194:T195"/>
    <mergeCell ref="E192:E193"/>
    <mergeCell ref="H192:H193"/>
    <mergeCell ref="K192:K193"/>
    <mergeCell ref="N192:N193"/>
    <mergeCell ref="Q188:Q189"/>
    <mergeCell ref="T188:T189"/>
    <mergeCell ref="E190:E191"/>
    <mergeCell ref="H190:H191"/>
    <mergeCell ref="K190:K191"/>
    <mergeCell ref="N190:N191"/>
    <mergeCell ref="Q190:Q191"/>
    <mergeCell ref="T190:T191"/>
    <mergeCell ref="E188:E189"/>
    <mergeCell ref="H188:H189"/>
    <mergeCell ref="E194:E195"/>
    <mergeCell ref="H194:H195"/>
    <mergeCell ref="K194:K195"/>
    <mergeCell ref="N194:N195"/>
    <mergeCell ref="A162:U162"/>
    <mergeCell ref="T154:T155"/>
    <mergeCell ref="H154:H155"/>
    <mergeCell ref="H152:H153"/>
    <mergeCell ref="E150:E151"/>
    <mergeCell ref="H150:H151"/>
    <mergeCell ref="A195:B195"/>
    <mergeCell ref="N156:N157"/>
    <mergeCell ref="Q156:Q157"/>
    <mergeCell ref="T156:T157"/>
    <mergeCell ref="C156:C157"/>
    <mergeCell ref="A163:U163"/>
    <mergeCell ref="A164:U164"/>
    <mergeCell ref="A165:U165"/>
    <mergeCell ref="A166:U166"/>
    <mergeCell ref="Q174:Q175"/>
    <mergeCell ref="T174:T175"/>
    <mergeCell ref="N174:N175"/>
    <mergeCell ref="Q170:Q171"/>
    <mergeCell ref="T170:T171"/>
    <mergeCell ref="E172:E173"/>
    <mergeCell ref="H172:H173"/>
    <mergeCell ref="K172:K173"/>
    <mergeCell ref="A189:B189"/>
    <mergeCell ref="A190:B190"/>
    <mergeCell ref="K152:K153"/>
    <mergeCell ref="N152:N153"/>
    <mergeCell ref="Q152:Q153"/>
    <mergeCell ref="T152:T153"/>
    <mergeCell ref="K150:K151"/>
    <mergeCell ref="N150:N151"/>
    <mergeCell ref="I150:I151"/>
    <mergeCell ref="I152:I153"/>
    <mergeCell ref="L150:L151"/>
    <mergeCell ref="L152:L153"/>
    <mergeCell ref="R150:R151"/>
    <mergeCell ref="R152:R153"/>
    <mergeCell ref="K188:K189"/>
    <mergeCell ref="N188:N189"/>
    <mergeCell ref="Q192:Q193"/>
    <mergeCell ref="T192:T193"/>
    <mergeCell ref="F192:F193"/>
    <mergeCell ref="F194:F195"/>
    <mergeCell ref="I192:I193"/>
    <mergeCell ref="I194:I195"/>
    <mergeCell ref="F188:F189"/>
    <mergeCell ref="F190:F191"/>
    <mergeCell ref="I190:I191"/>
    <mergeCell ref="I188:I189"/>
    <mergeCell ref="L188:L189"/>
    <mergeCell ref="L190:L191"/>
    <mergeCell ref="O190:O191"/>
    <mergeCell ref="O188:O189"/>
    <mergeCell ref="O192:O193"/>
    <mergeCell ref="L192:L193"/>
    <mergeCell ref="O194:O195"/>
    <mergeCell ref="A137:B137"/>
    <mergeCell ref="H186:H187"/>
    <mergeCell ref="K186:K187"/>
    <mergeCell ref="O186:O187"/>
    <mergeCell ref="C186:C187"/>
    <mergeCell ref="A185:B185"/>
    <mergeCell ref="I186:I187"/>
    <mergeCell ref="F186:F187"/>
    <mergeCell ref="F185:H185"/>
    <mergeCell ref="I185:K185"/>
    <mergeCell ref="A186:B186"/>
    <mergeCell ref="A187:B187"/>
    <mergeCell ref="O185:Q185"/>
    <mergeCell ref="L186:L187"/>
    <mergeCell ref="L185:N185"/>
    <mergeCell ref="F147:H147"/>
    <mergeCell ref="A180:U180"/>
    <mergeCell ref="A181:U181"/>
    <mergeCell ref="A182:U182"/>
    <mergeCell ref="A183:U183"/>
    <mergeCell ref="F152:F153"/>
    <mergeCell ref="F154:F155"/>
    <mergeCell ref="E154:E155"/>
    <mergeCell ref="H156:H157"/>
    <mergeCell ref="R130:R131"/>
    <mergeCell ref="H134:H135"/>
    <mergeCell ref="K134:K135"/>
    <mergeCell ref="N134:N135"/>
    <mergeCell ref="Q134:Q135"/>
    <mergeCell ref="T134:T135"/>
    <mergeCell ref="H132:H133"/>
    <mergeCell ref="K132:K133"/>
    <mergeCell ref="N132:N133"/>
    <mergeCell ref="Q132:Q133"/>
    <mergeCell ref="I132:I133"/>
    <mergeCell ref="R134:R135"/>
    <mergeCell ref="R132:R133"/>
    <mergeCell ref="O132:O133"/>
    <mergeCell ref="I134:I135"/>
    <mergeCell ref="N130:N131"/>
    <mergeCell ref="T132:T133"/>
    <mergeCell ref="A115:B115"/>
    <mergeCell ref="C114:C115"/>
    <mergeCell ref="F114:F115"/>
    <mergeCell ref="I114:I115"/>
    <mergeCell ref="L114:L115"/>
    <mergeCell ref="A112:B112"/>
    <mergeCell ref="H114:H115"/>
    <mergeCell ref="T114:T115"/>
    <mergeCell ref="E112:E113"/>
    <mergeCell ref="H112:H113"/>
    <mergeCell ref="A109:B109"/>
    <mergeCell ref="A110:B110"/>
    <mergeCell ref="K112:K113"/>
    <mergeCell ref="N112:N113"/>
    <mergeCell ref="T110:T111"/>
    <mergeCell ref="E108:E109"/>
    <mergeCell ref="O112:O113"/>
    <mergeCell ref="C110:C111"/>
    <mergeCell ref="E110:E111"/>
    <mergeCell ref="A111:B111"/>
    <mergeCell ref="A108:B108"/>
    <mergeCell ref="H106:H107"/>
    <mergeCell ref="K106:K107"/>
    <mergeCell ref="K108:K109"/>
    <mergeCell ref="N108:N109"/>
    <mergeCell ref="Q108:Q109"/>
    <mergeCell ref="R108:R109"/>
    <mergeCell ref="R110:R111"/>
    <mergeCell ref="R105:T105"/>
    <mergeCell ref="F106:F107"/>
    <mergeCell ref="O106:O107"/>
    <mergeCell ref="F108:F109"/>
    <mergeCell ref="F110:F111"/>
    <mergeCell ref="O108:O109"/>
    <mergeCell ref="O110:O111"/>
    <mergeCell ref="H108:H109"/>
    <mergeCell ref="T108:T109"/>
    <mergeCell ref="I105:K105"/>
    <mergeCell ref="N106:N107"/>
    <mergeCell ref="T88:T89"/>
    <mergeCell ref="F72:F73"/>
    <mergeCell ref="F74:F75"/>
    <mergeCell ref="I72:I73"/>
    <mergeCell ref="I74:I75"/>
    <mergeCell ref="L72:L73"/>
    <mergeCell ref="L74:L75"/>
    <mergeCell ref="E74:E75"/>
    <mergeCell ref="H74:H75"/>
    <mergeCell ref="K74:K75"/>
    <mergeCell ref="N74:N75"/>
    <mergeCell ref="Q74:Q75"/>
    <mergeCell ref="O72:O73"/>
    <mergeCell ref="O74:O75"/>
    <mergeCell ref="O76:O77"/>
    <mergeCell ref="Q76:Q77"/>
    <mergeCell ref="R76:R77"/>
    <mergeCell ref="T76:T77"/>
    <mergeCell ref="N76:N77"/>
    <mergeCell ref="O87:Q87"/>
    <mergeCell ref="R87:T87"/>
    <mergeCell ref="L88:L89"/>
    <mergeCell ref="I88:I89"/>
    <mergeCell ref="T66:T67"/>
    <mergeCell ref="O65:Q65"/>
    <mergeCell ref="R65:T65"/>
    <mergeCell ref="A60:U60"/>
    <mergeCell ref="A61:U61"/>
    <mergeCell ref="A62:U62"/>
    <mergeCell ref="A63:U63"/>
    <mergeCell ref="A64:U64"/>
    <mergeCell ref="A55:B55"/>
    <mergeCell ref="C66:C67"/>
    <mergeCell ref="E66:E67"/>
    <mergeCell ref="H66:H67"/>
    <mergeCell ref="K66:K67"/>
    <mergeCell ref="N66:N67"/>
    <mergeCell ref="Q66:Q67"/>
    <mergeCell ref="F66:F67"/>
    <mergeCell ref="A66:B66"/>
    <mergeCell ref="A67:B67"/>
    <mergeCell ref="F65:H65"/>
    <mergeCell ref="R66:R67"/>
    <mergeCell ref="F48:F49"/>
    <mergeCell ref="F50:F51"/>
    <mergeCell ref="E70:E71"/>
    <mergeCell ref="H70:H71"/>
    <mergeCell ref="K70:K71"/>
    <mergeCell ref="N70:N71"/>
    <mergeCell ref="Q70:Q71"/>
    <mergeCell ref="T70:T71"/>
    <mergeCell ref="E68:E69"/>
    <mergeCell ref="H68:H69"/>
    <mergeCell ref="K68:K69"/>
    <mergeCell ref="N68:N69"/>
    <mergeCell ref="L68:L69"/>
    <mergeCell ref="L70:L71"/>
    <mergeCell ref="R70:R71"/>
    <mergeCell ref="I68:I69"/>
    <mergeCell ref="I70:I71"/>
    <mergeCell ref="O68:O69"/>
    <mergeCell ref="O70:O71"/>
    <mergeCell ref="Q68:Q69"/>
    <mergeCell ref="L66:L67"/>
    <mergeCell ref="I54:I55"/>
    <mergeCell ref="I66:I67"/>
    <mergeCell ref="T68:T69"/>
    <mergeCell ref="T52:T53"/>
    <mergeCell ref="E54:E55"/>
    <mergeCell ref="H54:H55"/>
    <mergeCell ref="K54:K55"/>
    <mergeCell ref="N54:N55"/>
    <mergeCell ref="C65:E65"/>
    <mergeCell ref="L52:L53"/>
    <mergeCell ref="L54:L55"/>
    <mergeCell ref="F35:F36"/>
    <mergeCell ref="I35:I36"/>
    <mergeCell ref="L35:L36"/>
    <mergeCell ref="Q48:Q49"/>
    <mergeCell ref="T48:T49"/>
    <mergeCell ref="E50:E51"/>
    <mergeCell ref="H50:H51"/>
    <mergeCell ref="K50:K51"/>
    <mergeCell ref="N50:N51"/>
    <mergeCell ref="Q50:Q51"/>
    <mergeCell ref="T50:T51"/>
    <mergeCell ref="E48:E49"/>
    <mergeCell ref="H48:H49"/>
    <mergeCell ref="K48:K49"/>
    <mergeCell ref="N48:N49"/>
    <mergeCell ref="I48:I49"/>
    <mergeCell ref="A33:B33"/>
    <mergeCell ref="A34:B34"/>
    <mergeCell ref="A35:B35"/>
    <mergeCell ref="A36:B36"/>
    <mergeCell ref="Q54:Q55"/>
    <mergeCell ref="T54:T55"/>
    <mergeCell ref="E52:E53"/>
    <mergeCell ref="H52:H53"/>
    <mergeCell ref="K52:K53"/>
    <mergeCell ref="N52:N53"/>
    <mergeCell ref="Q52:Q53"/>
    <mergeCell ref="F52:F53"/>
    <mergeCell ref="E46:E47"/>
    <mergeCell ref="H46:H47"/>
    <mergeCell ref="K46:K47"/>
    <mergeCell ref="N46:N47"/>
    <mergeCell ref="Q46:Q47"/>
    <mergeCell ref="T46:T47"/>
    <mergeCell ref="F46:F47"/>
    <mergeCell ref="I46:I47"/>
    <mergeCell ref="F54:F55"/>
    <mergeCell ref="Q33:Q34"/>
    <mergeCell ref="H33:H34"/>
    <mergeCell ref="K33:K34"/>
    <mergeCell ref="A31:B31"/>
    <mergeCell ref="A32:B32"/>
    <mergeCell ref="A16:B16"/>
    <mergeCell ref="A17:B17"/>
    <mergeCell ref="A27:B27"/>
    <mergeCell ref="A28:B28"/>
    <mergeCell ref="A29:B29"/>
    <mergeCell ref="A30:B30"/>
    <mergeCell ref="A21:U21"/>
    <mergeCell ref="A22:U22"/>
    <mergeCell ref="A23:U23"/>
    <mergeCell ref="A24:U24"/>
    <mergeCell ref="A25:U25"/>
    <mergeCell ref="N16:N17"/>
    <mergeCell ref="Q16:Q17"/>
    <mergeCell ref="T16:T17"/>
    <mergeCell ref="K29:K30"/>
    <mergeCell ref="A26:B26"/>
    <mergeCell ref="C16:C17"/>
    <mergeCell ref="C27:C28"/>
    <mergeCell ref="C29:C30"/>
    <mergeCell ref="C31:C32"/>
    <mergeCell ref="A19:B19"/>
    <mergeCell ref="A18:B18"/>
    <mergeCell ref="T27:T28"/>
    <mergeCell ref="Q29:Q30"/>
    <mergeCell ref="T29:T30"/>
    <mergeCell ref="E31:E32"/>
    <mergeCell ref="H31:H32"/>
    <mergeCell ref="K31:K32"/>
    <mergeCell ref="N31:N32"/>
    <mergeCell ref="Q31:Q32"/>
    <mergeCell ref="T31:T32"/>
    <mergeCell ref="N29:N30"/>
    <mergeCell ref="E29:E30"/>
    <mergeCell ref="H29:H30"/>
    <mergeCell ref="E27:E28"/>
    <mergeCell ref="H27:H28"/>
    <mergeCell ref="K27:K28"/>
    <mergeCell ref="N27:N28"/>
    <mergeCell ref="Q27:Q28"/>
    <mergeCell ref="F27:F28"/>
    <mergeCell ref="F29:F30"/>
    <mergeCell ref="F31:F32"/>
    <mergeCell ref="O27:O28"/>
    <mergeCell ref="O29:O30"/>
    <mergeCell ref="O31:O32"/>
    <mergeCell ref="R27:R28"/>
    <mergeCell ref="N33:N34"/>
    <mergeCell ref="L27:L28"/>
    <mergeCell ref="L29:L30"/>
    <mergeCell ref="L31:L32"/>
    <mergeCell ref="H12:H13"/>
    <mergeCell ref="K14:K15"/>
    <mergeCell ref="C14:C15"/>
    <mergeCell ref="F10:F11"/>
    <mergeCell ref="F12:F13"/>
    <mergeCell ref="F14:F15"/>
    <mergeCell ref="L10:L11"/>
    <mergeCell ref="L12:L13"/>
    <mergeCell ref="L14:L15"/>
    <mergeCell ref="C33:C34"/>
    <mergeCell ref="L33:L34"/>
    <mergeCell ref="C26:E26"/>
    <mergeCell ref="F26:H26"/>
    <mergeCell ref="I26:K26"/>
    <mergeCell ref="L26:N26"/>
    <mergeCell ref="E10:E11"/>
    <mergeCell ref="E12:E13"/>
    <mergeCell ref="I10:I11"/>
    <mergeCell ref="I12:I13"/>
    <mergeCell ref="I14:I15"/>
    <mergeCell ref="A2:U2"/>
    <mergeCell ref="E8:E9"/>
    <mergeCell ref="H8:H9"/>
    <mergeCell ref="A6:U6"/>
    <mergeCell ref="A5:U5"/>
    <mergeCell ref="K8:K9"/>
    <mergeCell ref="A7:B7"/>
    <mergeCell ref="A8:B8"/>
    <mergeCell ref="A9:B9"/>
    <mergeCell ref="N8:N9"/>
    <mergeCell ref="Q8:Q9"/>
    <mergeCell ref="T8:T9"/>
    <mergeCell ref="F8:F9"/>
    <mergeCell ref="L8:L9"/>
    <mergeCell ref="C7:E7"/>
    <mergeCell ref="F7:H7"/>
    <mergeCell ref="I7:K7"/>
    <mergeCell ref="L7:N7"/>
    <mergeCell ref="O7:Q7"/>
    <mergeCell ref="R7:T7"/>
    <mergeCell ref="I8:I9"/>
    <mergeCell ref="R8:R9"/>
    <mergeCell ref="O8:O9"/>
    <mergeCell ref="C8:C9"/>
    <mergeCell ref="C10:C11"/>
    <mergeCell ref="C12:C13"/>
    <mergeCell ref="K16:K17"/>
    <mergeCell ref="E16:E17"/>
    <mergeCell ref="H16:H17"/>
    <mergeCell ref="A3:U3"/>
    <mergeCell ref="A4:U4"/>
    <mergeCell ref="N10:N11"/>
    <mergeCell ref="A10:B10"/>
    <mergeCell ref="A11:B11"/>
    <mergeCell ref="A12:B12"/>
    <mergeCell ref="T12:T13"/>
    <mergeCell ref="A13:B13"/>
    <mergeCell ref="K10:K11"/>
    <mergeCell ref="K12:K13"/>
    <mergeCell ref="E14:E15"/>
    <mergeCell ref="H14:H15"/>
    <mergeCell ref="N14:N15"/>
    <mergeCell ref="Q14:Q15"/>
    <mergeCell ref="T14:T15"/>
    <mergeCell ref="Q10:Q11"/>
    <mergeCell ref="A14:B14"/>
    <mergeCell ref="A15:B15"/>
    <mergeCell ref="O10:O11"/>
    <mergeCell ref="O196:O197"/>
    <mergeCell ref="Q196:Q197"/>
    <mergeCell ref="R196:R197"/>
    <mergeCell ref="T196:T197"/>
    <mergeCell ref="A197:B197"/>
    <mergeCell ref="A136:B136"/>
    <mergeCell ref="C136:C137"/>
    <mergeCell ref="E136:E137"/>
    <mergeCell ref="F136:F137"/>
    <mergeCell ref="H136:H137"/>
    <mergeCell ref="I136:I137"/>
    <mergeCell ref="K136:K137"/>
    <mergeCell ref="A196:B196"/>
    <mergeCell ref="C196:C197"/>
    <mergeCell ref="E196:E197"/>
    <mergeCell ref="F196:F197"/>
    <mergeCell ref="H196:H197"/>
    <mergeCell ref="I196:I197"/>
    <mergeCell ref="K196:K197"/>
    <mergeCell ref="L196:L197"/>
    <mergeCell ref="N196:N197"/>
    <mergeCell ref="A170:B170"/>
    <mergeCell ref="A171:B171"/>
    <mergeCell ref="L136:L137"/>
    <mergeCell ref="A77:B77"/>
    <mergeCell ref="A76:B76"/>
    <mergeCell ref="C76:C77"/>
    <mergeCell ref="E76:E77"/>
    <mergeCell ref="F76:F77"/>
    <mergeCell ref="H76:H77"/>
    <mergeCell ref="I76:I77"/>
    <mergeCell ref="K76:K77"/>
    <mergeCell ref="L76:L77"/>
  </mergeCells>
  <conditionalFormatting sqref="R7:T19 R26:T36 R45:T55 R65:T77 R87:T97 R105:T115 R125:T137 R147:T157 R167:T177 R185:T197">
    <cfRule type="expression" dxfId="2" priority="1">
      <formula>$AF$5="пятидневная"</formula>
    </cfRule>
  </conditionalFormatting>
  <conditionalFormatting sqref="V9 V28 V47 V67 V89 V107 V127 V149 V169 V187">
    <cfRule type="cellIs" dxfId="0" priority="24" operator="equal">
      <formula>5</formula>
    </cfRule>
  </conditionalFormatting>
  <hyperlinks>
    <hyperlink ref="A1" r:id="rId1" xr:uid="{00000000-0004-0000-0B00-000000000000}"/>
    <hyperlink ref="A38" r:id="rId2" xr:uid="{00000000-0004-0000-0B00-000001000000}"/>
    <hyperlink ref="A117" r:id="rId3" xr:uid="{00000000-0004-0000-0B00-000002000000}"/>
    <hyperlink ref="A201" r:id="rId4" xr:uid="{00000000-0004-0000-0B00-000003000000}"/>
  </hyperlinks>
  <printOptions horizontalCentered="1" verticalCentered="1"/>
  <pageMargins left="0.23622047244094488" right="0.23622047244094488" top="0.35" bottom="0.39370078740157483" header="0.31496062992125984" footer="0.31496062992125984"/>
  <pageSetup paperSize="9" scale="56" orientation="landscape" r:id="rId5"/>
  <drawing r:id="rId6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1698941A-2F7F-46E3-8C16-2B8A8C76A63F}">
            <xm:f>'Основные сведения'!$B$6="Пятидневная"</xm:f>
            <x14:dxf>
              <fill>
                <patternFill>
                  <bgColor theme="9" tint="0.79998168889431442"/>
                </patternFill>
              </fill>
            </x14:dxf>
          </x14:cfRule>
          <xm:sqref>R7:U17 R26:U38 R47:U57 R67:U77 R87:U99 R107:U117 R127:U137 R147:U157 R167:U177 R185:U195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</sheetPr>
  <dimension ref="A1:AN52"/>
  <sheetViews>
    <sheetView zoomScaleSheetLayoutView="115" zoomScalePageLayoutView="70" workbookViewId="0">
      <selection activeCell="L7" sqref="L7"/>
    </sheetView>
  </sheetViews>
  <sheetFormatPr defaultColWidth="9.140625" defaultRowHeight="15" x14ac:dyDescent="0.25"/>
  <cols>
    <col min="1" max="1" width="45.5703125" style="42" bestFit="1" customWidth="1"/>
    <col min="2" max="2" width="3.7109375" style="42" customWidth="1"/>
    <col min="3" max="38" width="2.7109375" style="42" customWidth="1"/>
    <col min="39" max="16384" width="9.140625" style="42"/>
  </cols>
  <sheetData>
    <row r="1" spans="1:40" ht="43.15" customHeight="1" x14ac:dyDescent="0.25">
      <c r="A1" s="131" t="s">
        <v>370</v>
      </c>
      <c r="B1" s="131"/>
      <c r="C1" s="131"/>
      <c r="D1" s="131"/>
      <c r="E1" s="131"/>
      <c r="F1" s="131"/>
      <c r="G1" s="131"/>
      <c r="H1" s="131"/>
      <c r="I1" s="131"/>
      <c r="J1" s="131"/>
      <c r="K1" s="131"/>
      <c r="L1" s="131"/>
      <c r="M1" s="131"/>
      <c r="N1" s="131"/>
      <c r="O1" s="131"/>
      <c r="P1" s="131"/>
      <c r="Q1" s="131"/>
      <c r="R1" s="131"/>
      <c r="S1" s="131"/>
      <c r="T1" s="131"/>
      <c r="U1" s="131"/>
      <c r="V1" s="131"/>
      <c r="W1" s="131"/>
      <c r="X1" s="131"/>
      <c r="Y1" s="131"/>
      <c r="Z1" s="131"/>
      <c r="AA1" s="131"/>
      <c r="AB1" s="131"/>
      <c r="AC1" s="131"/>
      <c r="AD1" s="131"/>
      <c r="AE1" s="131"/>
      <c r="AF1" s="131"/>
      <c r="AG1" s="131"/>
      <c r="AH1" s="131"/>
      <c r="AI1" s="131"/>
      <c r="AJ1" s="131"/>
      <c r="AK1" s="131"/>
      <c r="AL1" s="131"/>
      <c r="AM1" s="131"/>
      <c r="AN1" s="131"/>
    </row>
    <row r="2" spans="1:40" ht="15.75" thickBot="1" x14ac:dyDescent="0.3">
      <c r="A2" s="43" t="s">
        <v>367</v>
      </c>
    </row>
    <row r="3" spans="1:40" ht="95.25" customHeight="1" thickBot="1" x14ac:dyDescent="0.3">
      <c r="A3" s="44"/>
      <c r="B3" s="45" t="s">
        <v>368</v>
      </c>
      <c r="C3" s="46" t="s">
        <v>50</v>
      </c>
      <c r="D3" s="46" t="s">
        <v>53</v>
      </c>
      <c r="E3" s="46" t="s">
        <v>54</v>
      </c>
      <c r="F3" s="46" t="s">
        <v>55</v>
      </c>
      <c r="G3" s="46" t="s">
        <v>56</v>
      </c>
      <c r="H3" s="46" t="s">
        <v>57</v>
      </c>
      <c r="I3" s="46" t="s">
        <v>58</v>
      </c>
      <c r="J3" s="46" t="s">
        <v>59</v>
      </c>
      <c r="K3" s="47" t="s">
        <v>60</v>
      </c>
      <c r="L3" s="48" t="s">
        <v>61</v>
      </c>
      <c r="M3" s="49"/>
      <c r="N3" s="49"/>
      <c r="P3" s="49"/>
      <c r="Q3" s="49"/>
      <c r="R3" s="49"/>
      <c r="T3" s="49"/>
      <c r="U3" s="49"/>
      <c r="V3" s="49"/>
      <c r="X3" s="49"/>
      <c r="Y3" s="49"/>
      <c r="Z3" s="49"/>
      <c r="AB3" s="49"/>
      <c r="AC3" s="49"/>
      <c r="AD3" s="49"/>
      <c r="AF3" s="49"/>
      <c r="AG3" s="49"/>
      <c r="AH3" s="49"/>
      <c r="AJ3" s="49"/>
      <c r="AK3" s="49"/>
      <c r="AL3" s="49"/>
    </row>
    <row r="4" spans="1:40" ht="15.75" thickBot="1" x14ac:dyDescent="0.3">
      <c r="A4" s="50" t="s">
        <v>346</v>
      </c>
      <c r="B4" s="135"/>
      <c r="C4" s="136"/>
      <c r="D4" s="136"/>
      <c r="E4" s="136"/>
      <c r="F4" s="136"/>
      <c r="G4" s="136"/>
      <c r="H4" s="136"/>
      <c r="I4" s="136"/>
      <c r="J4" s="136"/>
      <c r="K4" s="136"/>
      <c r="L4" s="137"/>
    </row>
    <row r="5" spans="1:40" x14ac:dyDescent="0.25">
      <c r="A5" s="51" t="str">
        <f>'Основные сведения'!B8</f>
        <v>Гражданское</v>
      </c>
      <c r="B5" s="52">
        <f t="shared" ref="B5:B12" si="0">SUM(C5:L5)</f>
        <v>19</v>
      </c>
      <c r="C5" s="53">
        <f>COUNTIF(Сентябрь!$K$11:$M$50,'Основные сведения'!$B8)</f>
        <v>8</v>
      </c>
      <c r="D5" s="53">
        <f>COUNTIF(Октябрь!$K$11:$M$50,'Основные сведения'!$B8)</f>
        <v>5</v>
      </c>
      <c r="E5" s="53">
        <f>COUNTIF(Ноябрь!$K$11:$M$50,'Основные сведения'!$B8)</f>
        <v>3</v>
      </c>
      <c r="F5" s="53">
        <f>COUNTIF(Декабрь!$K$11:$M$50,'Основные сведения'!$B8)</f>
        <v>2</v>
      </c>
      <c r="G5" s="53">
        <f>COUNTIF(Январь!$K$11:$M$50,'Основные сведения'!$B8)</f>
        <v>0</v>
      </c>
      <c r="H5" s="53">
        <f>COUNTIF(Февраль!$K$11:$M$50,'Основные сведения'!$B8)</f>
        <v>0</v>
      </c>
      <c r="I5" s="53">
        <f>COUNTIF(Март!$K$11:$M$50,'Основные сведения'!$B8)</f>
        <v>0</v>
      </c>
      <c r="J5" s="53">
        <f>COUNTIF(Апрель!$K$11:$M$50,'Основные сведения'!$B8)</f>
        <v>0</v>
      </c>
      <c r="K5" s="53">
        <f>COUNTIF(Май!$K$11:$M$50,'Основные сведения'!$B8)</f>
        <v>1</v>
      </c>
      <c r="L5" s="54">
        <f>COUNTIF(Июнь!$K$11:$M$50,'Основные сведения'!$B8)</f>
        <v>0</v>
      </c>
    </row>
    <row r="6" spans="1:40" x14ac:dyDescent="0.25">
      <c r="A6" s="55" t="str">
        <f>'Основные сведения'!B9</f>
        <v>Духовно-нравственное</v>
      </c>
      <c r="B6" s="56">
        <f t="shared" si="0"/>
        <v>5</v>
      </c>
      <c r="C6" s="33">
        <f>COUNTIF(Сентябрь!$K$11:$M$50,'Основные сведения'!B9)</f>
        <v>3</v>
      </c>
      <c r="D6" s="33">
        <f>COUNTIF(Октябрь!$K$11:$M$50,'Основные сведения'!$B9)</f>
        <v>0</v>
      </c>
      <c r="E6" s="33">
        <f>COUNTIF(Ноябрь!$K$11:$M$50,'Основные сведения'!$B9)</f>
        <v>2</v>
      </c>
      <c r="F6" s="33">
        <f>COUNTIF(Декабрь!$K$11:$M$50,'Основные сведения'!$B9)</f>
        <v>0</v>
      </c>
      <c r="G6" s="33">
        <f>COUNTIF(Январь!$K$11:$M$50,'Основные сведения'!$B9)</f>
        <v>0</v>
      </c>
      <c r="H6" s="33">
        <f>COUNTIF(Февраль!$K$11:$M$50,'Основные сведения'!$B9)</f>
        <v>0</v>
      </c>
      <c r="I6" s="33">
        <f>COUNTIF(Март!$K$11:$M$50,'Основные сведения'!$B9)</f>
        <v>0</v>
      </c>
      <c r="J6" s="33">
        <f>COUNTIF(Апрель!$K$11:$M$50,'Основные сведения'!$B9)</f>
        <v>0</v>
      </c>
      <c r="K6" s="33">
        <f>COUNTIF(Май!$K$11:$M$50,'Основные сведения'!$B9)</f>
        <v>0</v>
      </c>
      <c r="L6" s="57">
        <f>COUNTIF(Июнь!$K$11:$M$50,'Основные сведения'!$B9)</f>
        <v>0</v>
      </c>
    </row>
    <row r="7" spans="1:40" x14ac:dyDescent="0.25">
      <c r="A7" s="55" t="str">
        <f>'Основные сведения'!B10</f>
        <v>Патриотическое</v>
      </c>
      <c r="B7" s="56">
        <f t="shared" si="0"/>
        <v>38</v>
      </c>
      <c r="C7" s="33">
        <f>COUNTIF(Сентябрь!$K$11:$M$50,'Основные сведения'!B10)</f>
        <v>6</v>
      </c>
      <c r="D7" s="33">
        <f>COUNTIF(Октябрь!$K$11:$M$50,'Основные сведения'!$B10)</f>
        <v>4</v>
      </c>
      <c r="E7" s="33">
        <f>COUNTIF(Ноябрь!$K$11:$M$50,'Основные сведения'!$B10)</f>
        <v>3</v>
      </c>
      <c r="F7" s="33">
        <f>COUNTIF(Декабрь!$K$11:$M$50,'Основные сведения'!$B10)</f>
        <v>5</v>
      </c>
      <c r="G7" s="33">
        <f>COUNTIF(Январь!$K$11:$M$50,'Основные сведения'!$B10)</f>
        <v>4</v>
      </c>
      <c r="H7" s="33">
        <f>COUNTIF(Февраль!$K$11:$M$50,'Основные сведения'!$B10)</f>
        <v>3</v>
      </c>
      <c r="I7" s="33">
        <f>COUNTIF(Март!$K$11:$M$50,'Основные сведения'!$B10)</f>
        <v>3</v>
      </c>
      <c r="J7" s="33">
        <f>COUNTIF(Апрель!$K$11:$M$50,'Основные сведения'!$B10)</f>
        <v>5</v>
      </c>
      <c r="K7" s="33">
        <f>COUNTIF(Май!$K$11:$M$50,'Основные сведения'!$B10)</f>
        <v>5</v>
      </c>
      <c r="L7" s="57">
        <f>COUNTIF(Июнь!$K$11:$M$50,'Основные сведения'!$B10)</f>
        <v>0</v>
      </c>
    </row>
    <row r="8" spans="1:40" x14ac:dyDescent="0.25">
      <c r="A8" s="55" t="str">
        <f>'Основные сведения'!B11</f>
        <v>Трудовое</v>
      </c>
      <c r="B8" s="56">
        <f t="shared" si="0"/>
        <v>6</v>
      </c>
      <c r="C8" s="33">
        <f>COUNTIF(Сентябрь!$K$11:$M$50,'Основные сведения'!B11)</f>
        <v>0</v>
      </c>
      <c r="D8" s="33">
        <f>COUNTIF(Октябрь!$K$11:$M$50,'Основные сведения'!$B11)</f>
        <v>1</v>
      </c>
      <c r="E8" s="33">
        <f>COUNTIF(Ноябрь!$K$11:$M$50,'Основные сведения'!$B11)</f>
        <v>1</v>
      </c>
      <c r="F8" s="33">
        <f>COUNTIF(Декабрь!$K$11:$M$50,'Основные сведения'!$B11)</f>
        <v>1</v>
      </c>
      <c r="G8" s="33">
        <f>COUNTIF(Январь!$K$11:$M$50,'Основные сведения'!$B11)</f>
        <v>0</v>
      </c>
      <c r="H8" s="33">
        <f>COUNTIF(Февраль!$K$11:$M$50,'Основные сведения'!$B11)</f>
        <v>0</v>
      </c>
      <c r="I8" s="33">
        <f>COUNTIF(Март!$K$11:$M$50,'Основные сведения'!$B11)</f>
        <v>0</v>
      </c>
      <c r="J8" s="33">
        <f>COUNTIF(Апрель!$K$11:$M$50,'Основные сведения'!$B11)</f>
        <v>1</v>
      </c>
      <c r="K8" s="33">
        <f>COUNTIF(Май!$K$11:$M$50,'Основные сведения'!$B11)</f>
        <v>2</v>
      </c>
      <c r="L8" s="57">
        <f>COUNTIF(Июнь!$K$11:$M$50,'Основные сведения'!$B11)</f>
        <v>0</v>
      </c>
    </row>
    <row r="9" spans="1:40" x14ac:dyDescent="0.25">
      <c r="A9" s="55" t="str">
        <f>'Основные сведения'!B12</f>
        <v>Физическое</v>
      </c>
      <c r="B9" s="56">
        <f t="shared" si="0"/>
        <v>0</v>
      </c>
      <c r="C9" s="33">
        <f>COUNTIF(Сентябрь!$K$11:$M$50,'Основные сведения'!B12)</f>
        <v>0</v>
      </c>
      <c r="D9" s="33">
        <f>COUNTIF(Октябрь!$K$11:$M$50,'Основные сведения'!$B12)</f>
        <v>0</v>
      </c>
      <c r="E9" s="33">
        <f>COUNTIF(Ноябрь!$K$11:$M$50,'Основные сведения'!$B12)</f>
        <v>0</v>
      </c>
      <c r="F9" s="33">
        <f>COUNTIF(Декабрь!$K$11:$M$50,'Основные сведения'!$B12)</f>
        <v>0</v>
      </c>
      <c r="G9" s="33">
        <f>COUNTIF(Январь!$K$11:$M$50,'Основные сведения'!$B12)</f>
        <v>0</v>
      </c>
      <c r="H9" s="33">
        <f>COUNTIF(Февраль!$K$11:$M$50,'Основные сведения'!$B12)</f>
        <v>0</v>
      </c>
      <c r="I9" s="33">
        <f>COUNTIF(Март!$K$11:$M$50,'Основные сведения'!$B12)</f>
        <v>0</v>
      </c>
      <c r="J9" s="33">
        <f>COUNTIF(Апрель!$K$11:$M$50,'Основные сведения'!$B12)</f>
        <v>0</v>
      </c>
      <c r="K9" s="33">
        <f>COUNTIF(Май!$K$11:$M$50,'Основные сведения'!$B12)</f>
        <v>0</v>
      </c>
      <c r="L9" s="57">
        <f>COUNTIF(Июнь!$K$11:$M$50,'Основные сведения'!$B12)</f>
        <v>0</v>
      </c>
    </row>
    <row r="10" spans="1:40" x14ac:dyDescent="0.25">
      <c r="A10" s="55" t="str">
        <f>'Основные сведения'!B13</f>
        <v>Ценности научного познания</v>
      </c>
      <c r="B10" s="56">
        <f t="shared" si="0"/>
        <v>1</v>
      </c>
      <c r="C10" s="33">
        <f>COUNTIF(Сентябрь!$K$11:$M$50,'Основные сведения'!B13)</f>
        <v>0</v>
      </c>
      <c r="D10" s="33">
        <f>COUNTIF(Октябрь!$K$11:$M$50,'Основные сведения'!$B13)</f>
        <v>0</v>
      </c>
      <c r="E10" s="33">
        <f>COUNTIF(Ноябрь!$K$11:$M$50,'Основные сведения'!$B13)</f>
        <v>0</v>
      </c>
      <c r="F10" s="33">
        <f>COUNTIF(Декабрь!$K$11:$M$50,'Основные сведения'!$B13)</f>
        <v>0</v>
      </c>
      <c r="G10" s="33">
        <f>COUNTIF(Январь!$K$11:$M$50,'Основные сведения'!$B13)</f>
        <v>0</v>
      </c>
      <c r="H10" s="33">
        <f>COUNTIF(Февраль!$K$11:$M$50,'Основные сведения'!$B13)</f>
        <v>0</v>
      </c>
      <c r="I10" s="33">
        <f>COUNTIF(Март!$K$11:$M$50,'Основные сведения'!$B13)</f>
        <v>0</v>
      </c>
      <c r="J10" s="33">
        <f>COUNTIF(Апрель!$K$11:$M$50,'Основные сведения'!$B13)</f>
        <v>1</v>
      </c>
      <c r="K10" s="33">
        <f>COUNTIF(Май!$K$11:$M$50,'Основные сведения'!$B13)</f>
        <v>0</v>
      </c>
      <c r="L10" s="57">
        <f>COUNTIF(Июнь!$K$11:$M$50,'Основные сведения'!$B13)</f>
        <v>0</v>
      </c>
    </row>
    <row r="11" spans="1:40" x14ac:dyDescent="0.25">
      <c r="A11" s="55" t="str">
        <f>'Основные сведения'!B14</f>
        <v>Экологическое</v>
      </c>
      <c r="B11" s="56">
        <f t="shared" si="0"/>
        <v>5</v>
      </c>
      <c r="C11" s="33">
        <f>COUNTIF(Сентябрь!$K$11:$M$50,'Основные сведения'!B14)</f>
        <v>2</v>
      </c>
      <c r="D11" s="33">
        <f>COUNTIF(Октябрь!$K$11:$M$50,'Основные сведения'!$B14)</f>
        <v>0</v>
      </c>
      <c r="E11" s="33">
        <f>COUNTIF(Ноябрь!$K$11:$M$50,'Основные сведения'!$B14)</f>
        <v>1</v>
      </c>
      <c r="F11" s="33">
        <f>COUNTIF(Декабрь!$K$11:$M$50,'Основные сведения'!$B14)</f>
        <v>0</v>
      </c>
      <c r="G11" s="33">
        <f>COUNTIF(Январь!$K$11:$M$50,'Основные сведения'!$B14)</f>
        <v>0</v>
      </c>
      <c r="H11" s="33">
        <f>COUNTIF(Февраль!$K$11:$M$50,'Основные сведения'!$B14)</f>
        <v>1</v>
      </c>
      <c r="I11" s="33">
        <f>COUNTIF(Март!$K$11:$M$50,'Основные сведения'!$B14)</f>
        <v>0</v>
      </c>
      <c r="J11" s="33">
        <f>COUNTIF(Апрель!$K$11:$M$50,'Основные сведения'!$B14)</f>
        <v>1</v>
      </c>
      <c r="K11" s="33">
        <f>COUNTIF(Май!$K$11:$M$50,'Основные сведения'!$B14)</f>
        <v>0</v>
      </c>
      <c r="L11" s="57">
        <f>COUNTIF(Июнь!$K$11:$M$50,'Основные сведения'!$B14)</f>
        <v>0</v>
      </c>
    </row>
    <row r="12" spans="1:40" x14ac:dyDescent="0.25">
      <c r="A12" s="55" t="str">
        <f>'Основные сведения'!B15</f>
        <v>Эстетическое</v>
      </c>
      <c r="B12" s="56">
        <f t="shared" si="0"/>
        <v>20</v>
      </c>
      <c r="C12" s="33">
        <f>COUNTIF(Сентябрь!$K$11:$M$50,'Основные сведения'!B15)</f>
        <v>4</v>
      </c>
      <c r="D12" s="33">
        <f>COUNTIF(Октябрь!$K$11:$M$50,'Основные сведения'!$B15)</f>
        <v>3</v>
      </c>
      <c r="E12" s="33">
        <f>COUNTIF(Ноябрь!$K$11:$M$50,'Основные сведения'!$B15)</f>
        <v>4</v>
      </c>
      <c r="F12" s="33">
        <f>COUNTIF(Декабрь!$K$11:$M$50,'Основные сведения'!$B15)</f>
        <v>2</v>
      </c>
      <c r="G12" s="33">
        <f>COUNTIF(Январь!$K$11:$M$50,'Основные сведения'!$B15)</f>
        <v>1</v>
      </c>
      <c r="H12" s="33">
        <f>COUNTIF(Февраль!$K$11:$M$50,'Основные сведения'!$B15)</f>
        <v>1</v>
      </c>
      <c r="I12" s="33">
        <f>COUNTIF(Март!$K$11:$M$50,'Основные сведения'!$B15)</f>
        <v>0</v>
      </c>
      <c r="J12" s="33">
        <f>COUNTIF(Апрель!$K$11:$M$50,'Основные сведения'!$B15)</f>
        <v>2</v>
      </c>
      <c r="K12" s="33">
        <f>COUNTIF(Май!$K$11:$M$50,'Основные сведения'!$B15)</f>
        <v>3</v>
      </c>
      <c r="L12" s="57">
        <f>COUNTIF(Июнь!$K$11:$M$50,'Основные сведения'!$B15)</f>
        <v>0</v>
      </c>
    </row>
    <row r="32" spans="1:1" ht="28.9" customHeight="1" thickBot="1" x14ac:dyDescent="0.3">
      <c r="A32" s="43" t="s">
        <v>369</v>
      </c>
    </row>
    <row r="33" spans="1:12" ht="50.25" x14ac:dyDescent="0.25">
      <c r="A33" s="24"/>
      <c r="B33" s="45" t="s">
        <v>368</v>
      </c>
      <c r="C33" s="46" t="s">
        <v>50</v>
      </c>
      <c r="D33" s="46" t="s">
        <v>53</v>
      </c>
      <c r="E33" s="46" t="s">
        <v>54</v>
      </c>
      <c r="F33" s="46" t="s">
        <v>55</v>
      </c>
      <c r="G33" s="46" t="s">
        <v>56</v>
      </c>
      <c r="H33" s="46" t="s">
        <v>57</v>
      </c>
      <c r="I33" s="46" t="s">
        <v>58</v>
      </c>
      <c r="J33" s="46" t="s">
        <v>59</v>
      </c>
      <c r="K33" s="58" t="s">
        <v>60</v>
      </c>
      <c r="L33" s="48" t="s">
        <v>61</v>
      </c>
    </row>
    <row r="34" spans="1:12" x14ac:dyDescent="0.25">
      <c r="A34" s="33" t="s">
        <v>346</v>
      </c>
      <c r="B34" s="132"/>
      <c r="C34" s="133"/>
      <c r="D34" s="133"/>
      <c r="E34" s="133"/>
      <c r="F34" s="133"/>
      <c r="G34" s="133"/>
      <c r="H34" s="133"/>
      <c r="I34" s="133"/>
      <c r="J34" s="133"/>
      <c r="K34" s="133"/>
      <c r="L34" s="134"/>
    </row>
    <row r="35" spans="1:12" x14ac:dyDescent="0.25">
      <c r="A35" s="59" t="str">
        <f>'Основные сведения'!B17</f>
        <v>Основные школьные дела</v>
      </c>
      <c r="B35" s="60">
        <f>SUM(C35:L35)</f>
        <v>12</v>
      </c>
      <c r="C35" s="30">
        <f>COUNTIF(Сентябрь!$E$11:$G$50,'Основные сведения'!$B17)</f>
        <v>1</v>
      </c>
      <c r="D35" s="30">
        <f>COUNTIF(Октябрь!$E$11:$G$50,'Основные сведения'!$B17)</f>
        <v>2</v>
      </c>
      <c r="E35" s="30">
        <f>COUNTIF(Ноябрь!$E$11:$G$50,'Основные сведения'!$B17)</f>
        <v>0</v>
      </c>
      <c r="F35" s="30">
        <f>COUNTIF(Декабрь!$E$11:$G$50,'Основные сведения'!$B17)</f>
        <v>2</v>
      </c>
      <c r="G35" s="30">
        <f>COUNTIF(Январь!$E$11:$G$50,'Основные сведения'!$B17)</f>
        <v>1</v>
      </c>
      <c r="H35" s="30">
        <f>COUNTIF(Февраль!$E$11:$G$50,'Основные сведения'!$B17)</f>
        <v>0</v>
      </c>
      <c r="I35" s="30">
        <f>COUNTIF(Март!$E$11:$G$50,'Основные сведения'!$B17)</f>
        <v>1</v>
      </c>
      <c r="J35" s="30">
        <f>COUNTIF(Апрель!$E$11:$G$50,'Основные сведения'!$B17)</f>
        <v>2</v>
      </c>
      <c r="K35" s="30">
        <f>COUNTIF(Май!$E$11:$G$50,'Основные сведения'!$B17)</f>
        <v>3</v>
      </c>
      <c r="L35" s="61">
        <f>COUNTIF(Июнь!$E$11:$G$50,'Основные сведения'!$B17)</f>
        <v>0</v>
      </c>
    </row>
    <row r="36" spans="1:12" x14ac:dyDescent="0.25">
      <c r="A36" s="62" t="str">
        <f>'Основные сведения'!B18</f>
        <v>Классное руководство</v>
      </c>
      <c r="B36" s="63">
        <f t="shared" ref="B36:B52" si="1">SUM(C36:L36)</f>
        <v>1</v>
      </c>
      <c r="C36" s="33">
        <f>COUNTIF(Сентябрь!$E$11:$G$50,'Основные сведения'!$B18)</f>
        <v>1</v>
      </c>
      <c r="D36" s="33">
        <f>COUNTIF(Октябрь!$E$11:$G$50,'Основные сведения'!$B18)</f>
        <v>0</v>
      </c>
      <c r="E36" s="33">
        <f>COUNTIF(Ноябрь!$E$11:$G$50,'Основные сведения'!$B18)</f>
        <v>0</v>
      </c>
      <c r="F36" s="33">
        <f>COUNTIF(Декабрь!$E$11:$G$50,'Основные сведения'!$B18)</f>
        <v>0</v>
      </c>
      <c r="G36" s="33">
        <f>COUNTIF(Январь!$E$11:$G$50,'Основные сведения'!$B18)</f>
        <v>0</v>
      </c>
      <c r="H36" s="33">
        <f>COUNTIF(Февраль!$E$11:$G$50,'Основные сведения'!$B18)</f>
        <v>0</v>
      </c>
      <c r="I36" s="33">
        <f>COUNTIF(Март!$E$11:$G$50,'Основные сведения'!$B18)</f>
        <v>0</v>
      </c>
      <c r="J36" s="33">
        <f>COUNTIF(Апрель!$E$11:$G$50,'Основные сведения'!$B18)</f>
        <v>0</v>
      </c>
      <c r="K36" s="33">
        <f>COUNTIF(Май!$E$11:$G$50,'Основные сведения'!$B18)</f>
        <v>0</v>
      </c>
      <c r="L36" s="57">
        <f>COUNTIF(Июнь!$E$11:$G$50,'Основные сведения'!$B18)</f>
        <v>0</v>
      </c>
    </row>
    <row r="37" spans="1:12" x14ac:dyDescent="0.25">
      <c r="A37" s="62" t="str">
        <f>'Основные сведения'!B19</f>
        <v>Внеурочная деятельность</v>
      </c>
      <c r="B37" s="63">
        <f t="shared" si="1"/>
        <v>65</v>
      </c>
      <c r="C37" s="33">
        <f>COUNTIF(Сентябрь!$E$11:$G$50,'Основные сведения'!$B19)</f>
        <v>10</v>
      </c>
      <c r="D37" s="33">
        <f>COUNTIF(Октябрь!$E$11:$G$50,'Основные сведения'!$B19)</f>
        <v>6</v>
      </c>
      <c r="E37" s="33">
        <f>COUNTIF(Ноябрь!$E$11:$G$50,'Основные сведения'!$B19)</f>
        <v>6</v>
      </c>
      <c r="F37" s="33">
        <f>COUNTIF(Декабрь!$E$11:$G$50,'Основные сведения'!$B19)</f>
        <v>9</v>
      </c>
      <c r="G37" s="33">
        <f>COUNTIF(Январь!$E$11:$G$50,'Основные сведения'!$B19)</f>
        <v>7</v>
      </c>
      <c r="H37" s="33">
        <f>COUNTIF(Февраль!$E$11:$G$50,'Основные сведения'!$B19)</f>
        <v>6</v>
      </c>
      <c r="I37" s="33">
        <f>COUNTIF(Март!$E$11:$G$50,'Основные сведения'!$B19)</f>
        <v>7</v>
      </c>
      <c r="J37" s="33">
        <f>COUNTIF(Апрель!$E$11:$G$50,'Основные сведения'!$B19)</f>
        <v>8</v>
      </c>
      <c r="K37" s="33">
        <f>COUNTIF(Май!$E$11:$G$50,'Основные сведения'!$B19)</f>
        <v>6</v>
      </c>
      <c r="L37" s="57">
        <f>COUNTIF(Июнь!$E$11:$G$50,'Основные сведения'!$B19)</f>
        <v>0</v>
      </c>
    </row>
    <row r="38" spans="1:12" x14ac:dyDescent="0.25">
      <c r="A38" s="62" t="str">
        <f>'Основные сведения'!B20</f>
        <v>Урочная деятельность</v>
      </c>
      <c r="B38" s="63">
        <f t="shared" si="1"/>
        <v>0</v>
      </c>
      <c r="C38" s="33">
        <f>COUNTIF(Сентябрь!$E$11:$G$50,'Основные сведения'!$B20)</f>
        <v>0</v>
      </c>
      <c r="D38" s="33">
        <f>COUNTIF(Октябрь!$E$11:$G$50,'Основные сведения'!$B20)</f>
        <v>0</v>
      </c>
      <c r="E38" s="33">
        <f>COUNTIF(Ноябрь!$E$11:$G$50,'Основные сведения'!$B20)</f>
        <v>0</v>
      </c>
      <c r="F38" s="33">
        <f>COUNTIF(Декабрь!$E$11:$G$50,'Основные сведения'!$B20)</f>
        <v>0</v>
      </c>
      <c r="G38" s="33">
        <f>COUNTIF(Январь!$E$11:$G$50,'Основные сведения'!$B20)</f>
        <v>0</v>
      </c>
      <c r="H38" s="33">
        <f>COUNTIF(Февраль!$E$11:$G$50,'Основные сведения'!$B20)</f>
        <v>0</v>
      </c>
      <c r="I38" s="33">
        <f>COUNTIF(Март!$E$11:$G$50,'Основные сведения'!$B20)</f>
        <v>0</v>
      </c>
      <c r="J38" s="33">
        <f>COUNTIF(Апрель!$E$11:$G$50,'Основные сведения'!$B20)</f>
        <v>0</v>
      </c>
      <c r="K38" s="33">
        <f>COUNTIF(Май!$E$11:$G$50,'Основные сведения'!$B20)</f>
        <v>0</v>
      </c>
      <c r="L38" s="57">
        <f>COUNTIF(Июнь!$E$11:$G$50,'Основные сведения'!$B20)</f>
        <v>0</v>
      </c>
    </row>
    <row r="39" spans="1:12" x14ac:dyDescent="0.25">
      <c r="A39" s="62" t="str">
        <f>'Основные сведения'!B21</f>
        <v>Внешкольные мероприятия</v>
      </c>
      <c r="B39" s="63">
        <f t="shared" si="1"/>
        <v>1</v>
      </c>
      <c r="C39" s="33">
        <f>COUNTIF(Сентябрь!$E$11:$G$50,'Основные сведения'!$B21)</f>
        <v>1</v>
      </c>
      <c r="D39" s="33">
        <f>COUNTIF(Октябрь!$E$11:$G$50,'Основные сведения'!$B21)</f>
        <v>0</v>
      </c>
      <c r="E39" s="33">
        <f>COUNTIF(Ноябрь!$E$11:$G$50,'Основные сведения'!$B21)</f>
        <v>0</v>
      </c>
      <c r="F39" s="33">
        <f>COUNTIF(Декабрь!$E$11:$G$50,'Основные сведения'!$B21)</f>
        <v>0</v>
      </c>
      <c r="G39" s="33">
        <f>COUNTIF(Январь!$E$11:$G$50,'Основные сведения'!$B21)</f>
        <v>0</v>
      </c>
      <c r="H39" s="33">
        <f>COUNTIF(Февраль!$E$11:$G$50,'Основные сведения'!$B21)</f>
        <v>0</v>
      </c>
      <c r="I39" s="33">
        <f>COUNTIF(Март!$E$11:$G$50,'Основные сведения'!$B21)</f>
        <v>0</v>
      </c>
      <c r="J39" s="33">
        <f>COUNTIF(Апрель!$E$11:$G$50,'Основные сведения'!$B21)</f>
        <v>0</v>
      </c>
      <c r="K39" s="33">
        <f>COUNTIF(Май!$E$11:$G$50,'Основные сведения'!$B21)</f>
        <v>0</v>
      </c>
      <c r="L39" s="57">
        <f>COUNTIF(Июнь!$E$11:$G$50,'Основные сведения'!$B21)</f>
        <v>0</v>
      </c>
    </row>
    <row r="40" spans="1:12" x14ac:dyDescent="0.25">
      <c r="A40" s="62" t="str">
        <f>'Основные сведения'!B22</f>
        <v>Организация предметно-пространственной среды</v>
      </c>
      <c r="B40" s="63">
        <f t="shared" si="1"/>
        <v>2</v>
      </c>
      <c r="C40" s="33">
        <f>COUNTIF(Сентябрь!$E$11:$G$50,'Основные сведения'!$B22)</f>
        <v>0</v>
      </c>
      <c r="D40" s="33">
        <f>COUNTIF(Октябрь!$E$11:$G$50,'Основные сведения'!$B22)</f>
        <v>1</v>
      </c>
      <c r="E40" s="33">
        <f>COUNTIF(Ноябрь!$E$11:$G$50,'Основные сведения'!$B22)</f>
        <v>0</v>
      </c>
      <c r="F40" s="33">
        <f>COUNTIF(Декабрь!$E$11:$G$50,'Основные сведения'!$B22)</f>
        <v>0</v>
      </c>
      <c r="G40" s="33">
        <f>COUNTIF(Январь!$E$11:$G$50,'Основные сведения'!$B22)</f>
        <v>0</v>
      </c>
      <c r="H40" s="33">
        <f>COUNTIF(Февраль!$E$11:$G$50,'Основные сведения'!$B22)</f>
        <v>0</v>
      </c>
      <c r="I40" s="33">
        <f>COUNTIF(Март!$E$11:$G$50,'Основные сведения'!$B22)</f>
        <v>0</v>
      </c>
      <c r="J40" s="33">
        <f>COUNTIF(Апрель!$E$11:$G$50,'Основные сведения'!$B22)</f>
        <v>1</v>
      </c>
      <c r="K40" s="33">
        <f>COUNTIF(Май!$E$11:$G$50,'Основные сведения'!$B22)</f>
        <v>0</v>
      </c>
      <c r="L40" s="57">
        <f>COUNTIF(Июнь!$E$11:$G$50,'Основные сведения'!$B22)</f>
        <v>0</v>
      </c>
    </row>
    <row r="41" spans="1:12" x14ac:dyDescent="0.25">
      <c r="A41" s="62" t="str">
        <f>'Основные сведения'!B23</f>
        <v>Взаимодействие с родителями</v>
      </c>
      <c r="B41" s="63">
        <f t="shared" si="1"/>
        <v>5</v>
      </c>
      <c r="C41" s="33">
        <f>COUNTIF(Сентябрь!$E$11:$G$50,'Основные сведения'!$B23)</f>
        <v>1</v>
      </c>
      <c r="D41" s="33">
        <f>COUNTIF(Октябрь!$E$11:$G$50,'Основные сведения'!$B23)</f>
        <v>0</v>
      </c>
      <c r="E41" s="33">
        <f>COUNTIF(Ноябрь!$E$11:$G$50,'Основные сведения'!$B23)</f>
        <v>0</v>
      </c>
      <c r="F41" s="33">
        <f>COUNTIF(Декабрь!$E$11:$G$50,'Основные сведения'!$B23)</f>
        <v>2</v>
      </c>
      <c r="G41" s="33">
        <f>COUNTIF(Январь!$E$11:$G$50,'Основные сведения'!$B23)</f>
        <v>0</v>
      </c>
      <c r="H41" s="33">
        <f>COUNTIF(Февраль!$E$11:$G$50,'Основные сведения'!$B23)</f>
        <v>0</v>
      </c>
      <c r="I41" s="33">
        <f>COUNTIF(Март!$E$11:$G$50,'Основные сведения'!$B23)</f>
        <v>0</v>
      </c>
      <c r="J41" s="33">
        <f>COUNTIF(Апрель!$E$11:$G$50,'Основные сведения'!$B23)</f>
        <v>1</v>
      </c>
      <c r="K41" s="33">
        <f>COUNTIF(Май!$E$11:$G$50,'Основные сведения'!$B23)</f>
        <v>1</v>
      </c>
      <c r="L41" s="57">
        <f>COUNTIF(Июнь!$E$11:$G$50,'Основные сведения'!$B23)</f>
        <v>0</v>
      </c>
    </row>
    <row r="42" spans="1:12" x14ac:dyDescent="0.25">
      <c r="A42" s="62" t="str">
        <f>'Основные сведения'!B24</f>
        <v>Профилактика и безопасность</v>
      </c>
      <c r="B42" s="63">
        <f t="shared" si="1"/>
        <v>20</v>
      </c>
      <c r="C42" s="33">
        <f>COUNTIF(Сентябрь!$E$11:$G$50,'Основные сведения'!$B24)</f>
        <v>5</v>
      </c>
      <c r="D42" s="33">
        <f>COUNTIF(Октябрь!$E$11:$G$50,'Основные сведения'!$B24)</f>
        <v>4</v>
      </c>
      <c r="E42" s="33">
        <f>COUNTIF(Ноябрь!$E$11:$G$50,'Основные сведения'!$B24)</f>
        <v>2</v>
      </c>
      <c r="F42" s="33">
        <f>COUNTIF(Декабрь!$E$11:$G$50,'Основные сведения'!$B24)</f>
        <v>1</v>
      </c>
      <c r="G42" s="33">
        <f>COUNTIF(Январь!$E$11:$G$50,'Основные сведения'!$B24)</f>
        <v>2</v>
      </c>
      <c r="H42" s="33">
        <f>COUNTIF(Февраль!$E$11:$G$50,'Основные сведения'!$B24)</f>
        <v>0</v>
      </c>
      <c r="I42" s="33">
        <f>COUNTIF(Март!$E$11:$G$50,'Основные сведения'!$B24)</f>
        <v>0</v>
      </c>
      <c r="J42" s="33">
        <f>COUNTIF(Апрель!$E$11:$G$50,'Основные сведения'!$B24)</f>
        <v>4</v>
      </c>
      <c r="K42" s="33">
        <f>COUNTIF(Май!$E$11:$G$50,'Основные сведения'!$B24)</f>
        <v>2</v>
      </c>
      <c r="L42" s="57">
        <f>COUNTIF(Июнь!$E$11:$G$50,'Основные сведения'!$B24)</f>
        <v>0</v>
      </c>
    </row>
    <row r="43" spans="1:12" x14ac:dyDescent="0.25">
      <c r="A43" s="62" t="str">
        <f>'Основные сведения'!B25</f>
        <v>Самоуправление</v>
      </c>
      <c r="B43" s="63">
        <f t="shared" si="1"/>
        <v>1</v>
      </c>
      <c r="C43" s="33">
        <f>COUNTIF(Сентябрь!$E$11:$G$50,'Основные сведения'!$B25)</f>
        <v>1</v>
      </c>
      <c r="D43" s="33">
        <f>COUNTIF(Октябрь!$E$11:$G$50,'Основные сведения'!$B25)</f>
        <v>0</v>
      </c>
      <c r="E43" s="33">
        <f>COUNTIF(Ноябрь!$E$11:$G$50,'Основные сведения'!$B25)</f>
        <v>0</v>
      </c>
      <c r="F43" s="33">
        <f>COUNTIF(Декабрь!$E$11:$G$50,'Основные сведения'!$B25)</f>
        <v>0</v>
      </c>
      <c r="G43" s="33">
        <f>COUNTIF(Январь!$E$11:$G$50,'Основные сведения'!$B25)</f>
        <v>0</v>
      </c>
      <c r="H43" s="33">
        <f>COUNTIF(Февраль!$E$11:$G$50,'Основные сведения'!$B25)</f>
        <v>0</v>
      </c>
      <c r="I43" s="33">
        <f>COUNTIF(Март!$E$11:$G$50,'Основные сведения'!$B25)</f>
        <v>0</v>
      </c>
      <c r="J43" s="33">
        <f>COUNTIF(Апрель!$E$11:$G$50,'Основные сведения'!$B25)</f>
        <v>0</v>
      </c>
      <c r="K43" s="33">
        <f>COUNTIF(Май!$E$11:$G$50,'Основные сведения'!$B25)</f>
        <v>0</v>
      </c>
      <c r="L43" s="57">
        <f>COUNTIF(Июнь!$E$11:$G$50,'Основные сведения'!$B25)</f>
        <v>0</v>
      </c>
    </row>
    <row r="44" spans="1:12" x14ac:dyDescent="0.25">
      <c r="A44" s="62" t="str">
        <f>'Основные сведения'!B26</f>
        <v>Профориентация</v>
      </c>
      <c r="B44" s="63">
        <f t="shared" si="1"/>
        <v>1</v>
      </c>
      <c r="C44" s="33">
        <f>COUNTIF(Сентябрь!$E$11:$G$50,'Основные сведения'!$B26)</f>
        <v>1</v>
      </c>
      <c r="D44" s="33">
        <f>COUNTIF(Октябрь!$E$11:$G$50,'Основные сведения'!$B26)</f>
        <v>0</v>
      </c>
      <c r="E44" s="33">
        <f>COUNTIF(Ноябрь!$E$11:$G$50,'Основные сведения'!$B26)</f>
        <v>0</v>
      </c>
      <c r="F44" s="33">
        <f>COUNTIF(Декабрь!$E$11:$G$50,'Основные сведения'!$B26)</f>
        <v>0</v>
      </c>
      <c r="G44" s="33">
        <f>COUNTIF(Январь!$E$11:$G$50,'Основные сведения'!$B26)</f>
        <v>0</v>
      </c>
      <c r="H44" s="33">
        <f>COUNTIF(Февраль!$E$11:$G$50,'Основные сведения'!$B26)</f>
        <v>0</v>
      </c>
      <c r="I44" s="33">
        <f>COUNTIF(Март!$E$11:$G$50,'Основные сведения'!$B26)</f>
        <v>0</v>
      </c>
      <c r="J44" s="33">
        <f>COUNTIF(Апрель!$E$11:$G$50,'Основные сведения'!$B26)</f>
        <v>0</v>
      </c>
      <c r="K44" s="33">
        <f>COUNTIF(Май!$E$11:$G$50,'Основные сведения'!$B26)</f>
        <v>0</v>
      </c>
      <c r="L44" s="57">
        <f>COUNTIF(Июнь!$E$11:$G$50,'Основные сведения'!$B26)</f>
        <v>0</v>
      </c>
    </row>
    <row r="45" spans="1:12" x14ac:dyDescent="0.25">
      <c r="A45" s="62" t="str">
        <f>'Основные сведения'!B27</f>
        <v>Социальное партнерство</v>
      </c>
      <c r="B45" s="63">
        <f t="shared" si="1"/>
        <v>0</v>
      </c>
      <c r="C45" s="33">
        <f>COUNTIF(Сентябрь!$E$11:$G$50,'Основные сведения'!$B27)</f>
        <v>0</v>
      </c>
      <c r="D45" s="33">
        <f>COUNTIF(Октябрь!$E$11:$G$50,'Основные сведения'!$B27)</f>
        <v>0</v>
      </c>
      <c r="E45" s="33">
        <f>COUNTIF(Ноябрь!$E$11:$G$50,'Основные сведения'!$B27)</f>
        <v>0</v>
      </c>
      <c r="F45" s="33">
        <f>COUNTIF(Декабрь!$E$11:$G$50,'Основные сведения'!$B27)</f>
        <v>0</v>
      </c>
      <c r="G45" s="33">
        <f>COUNTIF(Январь!$E$11:$G$50,'Основные сведения'!$B27)</f>
        <v>0</v>
      </c>
      <c r="H45" s="33">
        <f>COUNTIF(Февраль!$E$11:$G$50,'Основные сведения'!$B27)</f>
        <v>0</v>
      </c>
      <c r="I45" s="33">
        <f>COUNTIF(Март!$E$11:$G$50,'Основные сведения'!$B27)</f>
        <v>0</v>
      </c>
      <c r="J45" s="33">
        <f>COUNTIF(Апрель!$E$11:$G$50,'Основные сведения'!$B27)</f>
        <v>0</v>
      </c>
      <c r="K45" s="33">
        <f>COUNTIF(Май!$E$11:$G$50,'Основные сведения'!$B27)</f>
        <v>0</v>
      </c>
      <c r="L45" s="57">
        <f>COUNTIF(Июнь!$E$11:$G$50,'Основные сведения'!$B27)</f>
        <v>0</v>
      </c>
    </row>
    <row r="46" spans="1:12" x14ac:dyDescent="0.25">
      <c r="A46" s="62">
        <f>'Основные сведения'!B28</f>
        <v>0</v>
      </c>
      <c r="B46" s="63">
        <f t="shared" si="1"/>
        <v>0</v>
      </c>
      <c r="C46" s="33">
        <f>COUNTIF(Сентябрь!$E$11:$G$50,'Основные сведения'!$B28)</f>
        <v>0</v>
      </c>
      <c r="D46" s="33">
        <f>COUNTIF(Октябрь!$E$11:$G$50,'Основные сведения'!$B28)</f>
        <v>0</v>
      </c>
      <c r="E46" s="33">
        <f>COUNTIF(Ноябрь!$E$11:$G$50,'Основные сведения'!$B28)</f>
        <v>0</v>
      </c>
      <c r="F46" s="33">
        <f>COUNTIF(Декабрь!$E$11:$G$50,'Основные сведения'!$B28)</f>
        <v>0</v>
      </c>
      <c r="G46" s="33">
        <f>COUNTIF(Январь!$E$11:$G$50,'Основные сведения'!$B28)</f>
        <v>0</v>
      </c>
      <c r="H46" s="33">
        <f>COUNTIF(Февраль!$E$11:$G$50,'Основные сведения'!$B28)</f>
        <v>0</v>
      </c>
      <c r="I46" s="33">
        <f>COUNTIF(Март!$E$11:$G$50,'Основные сведения'!$B28)</f>
        <v>0</v>
      </c>
      <c r="J46" s="33">
        <f>COUNTIF(Апрель!$E$11:$G$50,'Основные сведения'!$B28)</f>
        <v>0</v>
      </c>
      <c r="K46" s="33">
        <f>COUNTIF(Май!$E$11:$G$50,'Основные сведения'!$B28)</f>
        <v>0</v>
      </c>
      <c r="L46" s="57">
        <f>COUNTIF(Июнь!$E$11:$G$50,'Основные сведения'!$B28)</f>
        <v>0</v>
      </c>
    </row>
    <row r="47" spans="1:12" x14ac:dyDescent="0.25">
      <c r="A47" s="62">
        <f>'Основные сведения'!B29</f>
        <v>0</v>
      </c>
      <c r="B47" s="63">
        <f t="shared" si="1"/>
        <v>0</v>
      </c>
      <c r="C47" s="33">
        <f>COUNTIF(Сентябрь!$E$11:$G$50,'Основные сведения'!$B29)</f>
        <v>0</v>
      </c>
      <c r="D47" s="33">
        <f>COUNTIF(Октябрь!$E$11:$G$50,'Основные сведения'!$B29)</f>
        <v>0</v>
      </c>
      <c r="E47" s="33">
        <f>COUNTIF(Ноябрь!$E$11:$G$50,'Основные сведения'!$B29)</f>
        <v>0</v>
      </c>
      <c r="F47" s="33">
        <f>COUNTIF(Декабрь!$E$11:$G$50,'Основные сведения'!$B29)</f>
        <v>0</v>
      </c>
      <c r="G47" s="33">
        <f>COUNTIF(Январь!$E$11:$G$50,'Основные сведения'!$B29)</f>
        <v>0</v>
      </c>
      <c r="H47" s="33">
        <f>COUNTIF(Февраль!$E$11:$G$50,'Основные сведения'!$B29)</f>
        <v>0</v>
      </c>
      <c r="I47" s="33">
        <f>COUNTIF(Март!$E$11:$G$50,'Основные сведения'!$B29)</f>
        <v>0</v>
      </c>
      <c r="J47" s="33">
        <f>COUNTIF(Апрель!$E$11:$G$50,'Основные сведения'!$B29)</f>
        <v>0</v>
      </c>
      <c r="K47" s="33">
        <f>COUNTIF(Май!$E$11:$G$50,'Основные сведения'!$B29)</f>
        <v>0</v>
      </c>
      <c r="L47" s="57">
        <f>COUNTIF(Июнь!$E$11:$G$50,'Основные сведения'!$B29)</f>
        <v>0</v>
      </c>
    </row>
    <row r="48" spans="1:12" x14ac:dyDescent="0.25">
      <c r="A48" s="62">
        <f>'Основные сведения'!B30</f>
        <v>0</v>
      </c>
      <c r="B48" s="63">
        <f t="shared" si="1"/>
        <v>0</v>
      </c>
      <c r="C48" s="33">
        <f>COUNTIF(Сентябрь!$E$11:$G$50,'Основные сведения'!$B30)</f>
        <v>0</v>
      </c>
      <c r="D48" s="33">
        <f>COUNTIF(Октябрь!$E$11:$G$50,'Основные сведения'!$B30)</f>
        <v>0</v>
      </c>
      <c r="E48" s="33">
        <f>COUNTIF(Ноябрь!$E$11:$G$50,'Основные сведения'!$B30)</f>
        <v>0</v>
      </c>
      <c r="F48" s="33">
        <f>COUNTIF(Декабрь!$E$11:$G$50,'Основные сведения'!$B30)</f>
        <v>0</v>
      </c>
      <c r="G48" s="33">
        <f>COUNTIF(Январь!$E$11:$G$50,'Основные сведения'!$B30)</f>
        <v>0</v>
      </c>
      <c r="H48" s="33">
        <f>COUNTIF(Февраль!$E$11:$G$50,'Основные сведения'!$B30)</f>
        <v>0</v>
      </c>
      <c r="I48" s="33">
        <f>COUNTIF(Март!$E$11:$G$50,'Основные сведения'!$B30)</f>
        <v>0</v>
      </c>
      <c r="J48" s="33">
        <f>COUNTIF(Апрель!$E$11:$G$50,'Основные сведения'!$B30)</f>
        <v>0</v>
      </c>
      <c r="K48" s="33">
        <f>COUNTIF(Май!$E$11:$G$50,'Основные сведения'!$B30)</f>
        <v>0</v>
      </c>
      <c r="L48" s="57">
        <f>COUNTIF(Июнь!$E$11:$G$50,'Основные сведения'!$B30)</f>
        <v>0</v>
      </c>
    </row>
    <row r="49" spans="1:12" x14ac:dyDescent="0.25">
      <c r="A49" s="62">
        <f>'Основные сведения'!B31</f>
        <v>0</v>
      </c>
      <c r="B49" s="63">
        <f t="shared" si="1"/>
        <v>0</v>
      </c>
      <c r="C49" s="33">
        <f>COUNTIF(Сентябрь!$E$11:$G$50,'Основные сведения'!$B31)</f>
        <v>0</v>
      </c>
      <c r="D49" s="33">
        <f>COUNTIF(Октябрь!$E$11:$G$50,'Основные сведения'!$B31)</f>
        <v>0</v>
      </c>
      <c r="E49" s="33">
        <f>COUNTIF(Ноябрь!$E$11:$G$50,'Основные сведения'!$B31)</f>
        <v>0</v>
      </c>
      <c r="F49" s="33">
        <f>COUNTIF(Декабрь!$E$11:$G$50,'Основные сведения'!$B31)</f>
        <v>0</v>
      </c>
      <c r="G49" s="33">
        <f>COUNTIF(Январь!$E$11:$G$50,'Основные сведения'!$B31)</f>
        <v>0</v>
      </c>
      <c r="H49" s="33">
        <f>COUNTIF(Февраль!$E$11:$G$50,'Основные сведения'!$B31)</f>
        <v>0</v>
      </c>
      <c r="I49" s="33">
        <f>COUNTIF(Март!$E$11:$G$50,'Основные сведения'!$B31)</f>
        <v>0</v>
      </c>
      <c r="J49" s="33">
        <f>COUNTIF(Апрель!$E$11:$G$50,'Основные сведения'!$B31)</f>
        <v>0</v>
      </c>
      <c r="K49" s="33">
        <f>COUNTIF(Май!$E$11:$G$50,'Основные сведения'!$B31)</f>
        <v>0</v>
      </c>
      <c r="L49" s="57">
        <f>COUNTIF(Июнь!$E$11:$G$50,'Основные сведения'!$B31)</f>
        <v>0</v>
      </c>
    </row>
    <row r="50" spans="1:12" x14ac:dyDescent="0.25">
      <c r="A50" s="62">
        <f>'Основные сведения'!B32</f>
        <v>0</v>
      </c>
      <c r="B50" s="63">
        <f t="shared" si="1"/>
        <v>0</v>
      </c>
      <c r="C50" s="33">
        <f>COUNTIF(Сентябрь!$E$11:$G$50,'Основные сведения'!$B32)</f>
        <v>0</v>
      </c>
      <c r="D50" s="33">
        <f>COUNTIF(Октябрь!$E$11:$G$50,'Основные сведения'!$B32)</f>
        <v>0</v>
      </c>
      <c r="E50" s="33">
        <f>COUNTIF(Ноябрь!$E$11:$G$50,'Основные сведения'!$B32)</f>
        <v>0</v>
      </c>
      <c r="F50" s="33">
        <f>COUNTIF(Декабрь!$E$11:$G$50,'Основные сведения'!$B32)</f>
        <v>0</v>
      </c>
      <c r="G50" s="33">
        <f>COUNTIF(Январь!$E$11:$G$50,'Основные сведения'!$B32)</f>
        <v>0</v>
      </c>
      <c r="H50" s="33">
        <f>COUNTIF(Февраль!$E$11:$G$50,'Основные сведения'!$B32)</f>
        <v>0</v>
      </c>
      <c r="I50" s="33">
        <f>COUNTIF(Март!$E$11:$G$50,'Основные сведения'!$B32)</f>
        <v>0</v>
      </c>
      <c r="J50" s="33">
        <f>COUNTIF(Апрель!$E$11:$G$50,'Основные сведения'!$B32)</f>
        <v>0</v>
      </c>
      <c r="K50" s="33">
        <f>COUNTIF(Май!$E$11:$G$50,'Основные сведения'!$B32)</f>
        <v>0</v>
      </c>
      <c r="L50" s="57">
        <f>COUNTIF(Июнь!$E$11:$G$50,'Основные сведения'!$B32)</f>
        <v>0</v>
      </c>
    </row>
    <row r="51" spans="1:12" x14ac:dyDescent="0.25">
      <c r="A51" s="62">
        <f>'Основные сведения'!B33</f>
        <v>0</v>
      </c>
      <c r="B51" s="63">
        <f t="shared" si="1"/>
        <v>0</v>
      </c>
      <c r="C51" s="33">
        <f>COUNTIF(Сентябрь!$E$11:$G$50,'Основные сведения'!$B33)</f>
        <v>0</v>
      </c>
      <c r="D51" s="33">
        <f>COUNTIF(Октябрь!$E$11:$G$50,'Основные сведения'!$B33)</f>
        <v>0</v>
      </c>
      <c r="E51" s="33">
        <f>COUNTIF(Ноябрь!$E$11:$G$50,'Основные сведения'!$B33)</f>
        <v>0</v>
      </c>
      <c r="F51" s="33">
        <f>COUNTIF(Декабрь!$E$11:$G$50,'Основные сведения'!$B33)</f>
        <v>0</v>
      </c>
      <c r="G51" s="33">
        <f>COUNTIF(Январь!$E$11:$G$50,'Основные сведения'!$B33)</f>
        <v>0</v>
      </c>
      <c r="H51" s="33">
        <f>COUNTIF(Февраль!$E$11:$G$50,'Основные сведения'!$B33)</f>
        <v>0</v>
      </c>
      <c r="I51" s="33">
        <f>COUNTIF(Март!$E$11:$G$50,'Основные сведения'!$B33)</f>
        <v>0</v>
      </c>
      <c r="J51" s="33">
        <f>COUNTIF(Апрель!$E$11:$G$50,'Основные сведения'!$B33)</f>
        <v>0</v>
      </c>
      <c r="K51" s="33">
        <f>COUNTIF(Май!$E$11:$G$50,'Основные сведения'!$B33)</f>
        <v>0</v>
      </c>
      <c r="L51" s="57">
        <f>COUNTIF(Июнь!$E$11:$G$50,'Основные сведения'!$B33)</f>
        <v>0</v>
      </c>
    </row>
    <row r="52" spans="1:12" ht="15.75" thickBot="1" x14ac:dyDescent="0.3">
      <c r="A52" s="64">
        <f>'Основные сведения'!B34</f>
        <v>0</v>
      </c>
      <c r="B52" s="65">
        <f t="shared" si="1"/>
        <v>0</v>
      </c>
      <c r="C52" s="66">
        <f>COUNTIF(Сентябрь!$E$11:$G$50,'Основные сведения'!$B34)</f>
        <v>0</v>
      </c>
      <c r="D52" s="66">
        <f>COUNTIF(Октябрь!$E$11:$G$50,'Основные сведения'!$B34)</f>
        <v>0</v>
      </c>
      <c r="E52" s="66">
        <f>COUNTIF(Ноябрь!$E$11:$G$50,'Основные сведения'!$B34)</f>
        <v>0</v>
      </c>
      <c r="F52" s="66">
        <f>COUNTIF(Декабрь!$E$11:$G$50,'Основные сведения'!$B34)</f>
        <v>0</v>
      </c>
      <c r="G52" s="66">
        <f>COUNTIF(Январь!$E$11:$G$50,'Основные сведения'!$B34)</f>
        <v>0</v>
      </c>
      <c r="H52" s="66">
        <f>COUNTIF(Февраль!$E$11:$G$50,'Основные сведения'!$B34)</f>
        <v>0</v>
      </c>
      <c r="I52" s="66">
        <f>COUNTIF(Март!$E$11:$G$50,'Основные сведения'!$B34)</f>
        <v>0</v>
      </c>
      <c r="J52" s="66">
        <f>COUNTIF(Апрель!$E$11:$G$50,'Основные сведения'!$B34)</f>
        <v>0</v>
      </c>
      <c r="K52" s="66">
        <f>COUNTIF(Май!$E$11:$G$50,'Основные сведения'!$B34)</f>
        <v>0</v>
      </c>
      <c r="L52" s="67">
        <f>COUNTIF(Июнь!$E$11:$G$50,'Основные сведения'!$B34)</f>
        <v>0</v>
      </c>
    </row>
  </sheetData>
  <sheetProtection password="CF52" sheet="1" objects="1" scenarios="1" formatCells="0" formatColumns="0" formatRows="0"/>
  <mergeCells count="3">
    <mergeCell ref="A1:AN1"/>
    <mergeCell ref="B34:L34"/>
    <mergeCell ref="B4:L4"/>
  </mergeCells>
  <pageMargins left="0.66" right="0.25" top="0.53" bottom="0.75" header="0.3" footer="0.3"/>
  <pageSetup paperSize="9" scale="74" orientation="landscape" verticalDpi="0" r:id="rId1"/>
  <rowBreaks count="1" manualBreakCount="1">
    <brk id="31" max="39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>
    <pageSetUpPr fitToPage="1"/>
  </sheetPr>
  <dimension ref="A1:S50"/>
  <sheetViews>
    <sheetView tabSelected="1" topLeftCell="A11" zoomScaleNormal="100" zoomScalePageLayoutView="115" workbookViewId="0">
      <selection activeCell="I18" sqref="I18"/>
    </sheetView>
  </sheetViews>
  <sheetFormatPr defaultRowHeight="15" x14ac:dyDescent="0.25"/>
  <cols>
    <col min="1" max="1" width="11.710937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4" max="24" width="43.7109375" customWidth="1"/>
  </cols>
  <sheetData>
    <row r="1" spans="1:19" ht="28.5" x14ac:dyDescent="0.45">
      <c r="A1" s="93" t="s">
        <v>50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 t="s">
        <v>404</v>
      </c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customHeight="1" thickBot="1" x14ac:dyDescent="0.3">
      <c r="A5" s="96" t="s">
        <v>338</v>
      </c>
      <c r="B5" s="97"/>
      <c r="C5" s="111" t="s">
        <v>476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85.5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9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9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9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0"/>
      <c r="B15" s="31" t="s">
        <v>9</v>
      </c>
      <c r="C15" s="9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0"/>
      <c r="B16" s="31" t="s">
        <v>10</v>
      </c>
      <c r="C16" s="9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0" t="s">
        <v>19</v>
      </c>
      <c r="B17" s="31" t="s">
        <v>11</v>
      </c>
      <c r="C17" s="9"/>
      <c r="D17" s="9"/>
      <c r="E17" s="28"/>
      <c r="F17" s="28"/>
      <c r="G17" s="28"/>
      <c r="H17" s="26" t="str">
        <f>IF(E17&lt;&gt;0,CONCATENATE("Модули: ",E17," ",F17," ",G17)," ")</f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105" x14ac:dyDescent="0.25">
      <c r="A18" s="30" t="s">
        <v>20</v>
      </c>
      <c r="B18" s="31" t="s">
        <v>5</v>
      </c>
      <c r="C18" s="9" t="s">
        <v>350</v>
      </c>
      <c r="D18" s="75"/>
      <c r="E18" s="28" t="s">
        <v>373</v>
      </c>
      <c r="F18" s="28" t="s">
        <v>380</v>
      </c>
      <c r="G18" s="28"/>
      <c r="H18" s="26" t="str">
        <f t="shared" si="0"/>
        <v xml:space="preserve">Модули: Основные школьные дела Профилактика и безопасность </v>
      </c>
      <c r="I18" s="10" t="s">
        <v>493</v>
      </c>
      <c r="J18" s="26" t="str">
        <f t="shared" si="1"/>
        <v xml:space="preserve">День знаний  1)КВД РОВ "Образ будущего"                    2)Классный час. Беседы о правилах безопасного поведения в школе, на улице, в общественных местах, дома (Инструкции №1,7,9,12,13, 22, 25) </v>
      </c>
      <c r="K18" s="29" t="s">
        <v>384</v>
      </c>
      <c r="L18" s="29" t="s">
        <v>386</v>
      </c>
      <c r="M18" s="29"/>
      <c r="N18" s="26" t="str">
        <f t="shared" si="2"/>
        <v xml:space="preserve">Направления: Гражданское Патриотическое </v>
      </c>
    </row>
    <row r="19" spans="1:14" ht="28.9" customHeight="1" x14ac:dyDescent="0.25">
      <c r="A19" s="30" t="s">
        <v>21</v>
      </c>
      <c r="B19" s="31" t="s">
        <v>6</v>
      </c>
      <c r="C19" s="9" t="s">
        <v>351</v>
      </c>
      <c r="D19" s="9"/>
      <c r="E19" s="28" t="s">
        <v>375</v>
      </c>
      <c r="F19" s="28"/>
      <c r="G19" s="28"/>
      <c r="H19" s="26" t="str">
        <f t="shared" si="0"/>
        <v xml:space="preserve">Модули: Внеурочная деятельность  </v>
      </c>
      <c r="I19" s="10" t="s">
        <v>564</v>
      </c>
      <c r="J19" s="26" t="str">
        <f t="shared" si="1"/>
        <v xml:space="preserve">День окончания Второй мировой войны, День солидарности в борьбе с терроризмом  1) КВД "Семьеведение" </v>
      </c>
      <c r="K19" s="29" t="s">
        <v>384</v>
      </c>
      <c r="L19" s="29"/>
      <c r="M19" s="29"/>
      <c r="N19" s="26" t="str">
        <f t="shared" si="2"/>
        <v xml:space="preserve">Направления: Гражданское  </v>
      </c>
    </row>
    <row r="20" spans="1:14" ht="75" x14ac:dyDescent="0.25">
      <c r="A20" s="30" t="s">
        <v>22</v>
      </c>
      <c r="B20" s="31" t="s">
        <v>7</v>
      </c>
      <c r="C20" s="9"/>
      <c r="D20" s="75"/>
      <c r="E20" s="28" t="s">
        <v>380</v>
      </c>
      <c r="F20" s="28" t="s">
        <v>374</v>
      </c>
      <c r="G20" s="28"/>
      <c r="H20" s="26" t="str">
        <f t="shared" si="0"/>
        <v xml:space="preserve">Модули: Профилактика и безопасность Классное руководство </v>
      </c>
      <c r="I20" s="10"/>
      <c r="J20" s="26" t="str">
        <f t="shared" si="1"/>
        <v xml:space="preserve">  </v>
      </c>
      <c r="K20" s="29" t="s">
        <v>391</v>
      </c>
      <c r="L20" s="29" t="s">
        <v>384</v>
      </c>
      <c r="M20" s="29"/>
      <c r="N20" s="26" t="str">
        <f t="shared" si="2"/>
        <v xml:space="preserve">Направления: Эстетическое Гражданское </v>
      </c>
    </row>
    <row r="21" spans="1:14" ht="45" x14ac:dyDescent="0.25">
      <c r="A21" s="30" t="s">
        <v>23</v>
      </c>
      <c r="B21" s="31" t="s">
        <v>8</v>
      </c>
      <c r="C21" s="9"/>
      <c r="D21" s="9"/>
      <c r="E21" s="28"/>
      <c r="F21" s="28" t="s">
        <v>380</v>
      </c>
      <c r="G21" s="28"/>
      <c r="H21" s="26" t="str">
        <f t="shared" si="0"/>
        <v xml:space="preserve"> </v>
      </c>
      <c r="I21" s="10" t="s">
        <v>477</v>
      </c>
      <c r="J21" s="26" t="str">
        <f t="shared" si="1"/>
        <v xml:space="preserve">  Тренировочная эвакуация</v>
      </c>
      <c r="K21" s="29"/>
      <c r="L21" s="29"/>
      <c r="M21" s="29"/>
      <c r="N21" s="26" t="str">
        <f t="shared" si="2"/>
        <v xml:space="preserve"> </v>
      </c>
    </row>
    <row r="22" spans="1:14" ht="30" x14ac:dyDescent="0.25">
      <c r="A22" s="30" t="s">
        <v>24</v>
      </c>
      <c r="B22" s="31" t="s">
        <v>9</v>
      </c>
      <c r="C22" s="9"/>
      <c r="D22" s="9"/>
      <c r="E22" s="28"/>
      <c r="F22" s="28" t="s">
        <v>375</v>
      </c>
      <c r="G22" s="28"/>
      <c r="H22" s="26" t="str">
        <f t="shared" si="0"/>
        <v xml:space="preserve"> </v>
      </c>
      <c r="I22" s="10" t="s">
        <v>482</v>
      </c>
      <c r="J22" s="26" t="str">
        <f t="shared" si="1"/>
        <v xml:space="preserve">  1)КВД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x14ac:dyDescent="0.25">
      <c r="A23" s="30" t="s">
        <v>25</v>
      </c>
      <c r="B23" s="31" t="s">
        <v>10</v>
      </c>
      <c r="C23" s="9"/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0" t="s">
        <v>26</v>
      </c>
      <c r="B24" s="31" t="s">
        <v>11</v>
      </c>
      <c r="C24" s="9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60" x14ac:dyDescent="0.25">
      <c r="A25" s="30" t="s">
        <v>27</v>
      </c>
      <c r="B25" s="31" t="s">
        <v>5</v>
      </c>
      <c r="C25" s="9"/>
      <c r="D25" s="75"/>
      <c r="E25" s="28" t="s">
        <v>375</v>
      </c>
      <c r="F25" s="28" t="s">
        <v>381</v>
      </c>
      <c r="G25" s="28"/>
      <c r="H25" s="26" t="str">
        <f t="shared" si="0"/>
        <v xml:space="preserve">Модули: Внеурочная деятельность Самоуправление </v>
      </c>
      <c r="I25" s="10" t="s">
        <v>492</v>
      </c>
      <c r="J25" s="26" t="str">
        <f t="shared" si="1"/>
        <v xml:space="preserve">  1) КВД "РОВ" "Век информации"                                                                    2) Выборы актива класса, организация самоуправления (2-е кл.)</v>
      </c>
      <c r="K25" s="29" t="s">
        <v>384</v>
      </c>
      <c r="L25" s="29"/>
      <c r="M25" s="29"/>
      <c r="N25" s="26" t="str">
        <f t="shared" si="2"/>
        <v xml:space="preserve">Направления: Гражданское  </v>
      </c>
    </row>
    <row r="26" spans="1:14" ht="135" customHeight="1" x14ac:dyDescent="0.25">
      <c r="A26" s="30" t="s">
        <v>28</v>
      </c>
      <c r="B26" s="31" t="s">
        <v>6</v>
      </c>
      <c r="C26" s="9"/>
      <c r="D26" s="75" t="s">
        <v>563</v>
      </c>
      <c r="E26" s="28" t="s">
        <v>375</v>
      </c>
      <c r="F26" s="28" t="s">
        <v>380</v>
      </c>
      <c r="G26" s="28"/>
      <c r="H26" s="26" t="str">
        <f t="shared" si="0"/>
        <v xml:space="preserve">Модули: Внеурочная деятельность Профилактика и безопасность </v>
      </c>
      <c r="I26" s="10" t="s">
        <v>505</v>
      </c>
      <c r="J26" s="26" t="e">
        <f>CONCATENATE(C26," ",#REF!," ",I26)</f>
        <v>#REF!</v>
      </c>
      <c r="K26" s="29" t="s">
        <v>384</v>
      </c>
      <c r="L26" s="29"/>
      <c r="M26" s="29"/>
      <c r="N26" s="26" t="str">
        <f t="shared" si="2"/>
        <v xml:space="preserve">Направления: Гражданское  </v>
      </c>
    </row>
    <row r="27" spans="1:14" ht="105" x14ac:dyDescent="0.25">
      <c r="A27" s="30" t="s">
        <v>29</v>
      </c>
      <c r="B27" s="31" t="s">
        <v>7</v>
      </c>
      <c r="C27" s="9" t="s">
        <v>406</v>
      </c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День воинской славы России. День победы русской эскадры
под командованием Ф. Ф. Ушакова над турецкой эскадрой у мыса Тендра (1790)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0" t="s">
        <v>30</v>
      </c>
      <c r="B28" s="31" t="s">
        <v>8</v>
      </c>
      <c r="C28" s="9"/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  </v>
      </c>
      <c r="K28" s="29"/>
      <c r="L28" s="29"/>
      <c r="M28" s="29"/>
      <c r="N28" s="26" t="str">
        <f t="shared" si="2"/>
        <v xml:space="preserve"> </v>
      </c>
    </row>
    <row r="29" spans="1:14" ht="75" x14ac:dyDescent="0.25">
      <c r="A29" s="30" t="s">
        <v>32</v>
      </c>
      <c r="B29" s="31" t="s">
        <v>9</v>
      </c>
      <c r="C29" s="9"/>
      <c r="D29" s="75"/>
      <c r="E29" s="28" t="s">
        <v>375</v>
      </c>
      <c r="F29" s="28" t="s">
        <v>380</v>
      </c>
      <c r="G29" s="28"/>
      <c r="H29" s="26" t="str">
        <f t="shared" si="0"/>
        <v xml:space="preserve">Модули: Внеурочная деятельность Профилактика и безопасность </v>
      </c>
      <c r="I29" s="10" t="s">
        <v>482</v>
      </c>
      <c r="J29" s="26" t="str">
        <f t="shared" si="1"/>
        <v xml:space="preserve">  1)КВД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0" t="s">
        <v>33</v>
      </c>
      <c r="B30" s="31" t="s">
        <v>10</v>
      </c>
      <c r="C30" s="9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34</v>
      </c>
      <c r="B31" s="31" t="s">
        <v>11</v>
      </c>
      <c r="C31" s="9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105" x14ac:dyDescent="0.25">
      <c r="A32" s="30" t="s">
        <v>35</v>
      </c>
      <c r="B32" s="31" t="s">
        <v>5</v>
      </c>
      <c r="C32" s="9"/>
      <c r="D32" s="76" t="s">
        <v>478</v>
      </c>
      <c r="E32" s="28" t="s">
        <v>375</v>
      </c>
      <c r="F32" s="28" t="s">
        <v>377</v>
      </c>
      <c r="G32" s="28"/>
      <c r="H32" s="26" t="str">
        <f t="shared" si="0"/>
        <v xml:space="preserve">Модули: Внеурочная деятельность Внешкольные мероприятия </v>
      </c>
      <c r="I32" s="10" t="s">
        <v>494</v>
      </c>
      <c r="J32" s="26" t="str">
        <f t="shared" si="1"/>
        <v xml:space="preserve"> Подготовка ко Дню города (04.10.24) 1) КВД "РОВ" "Дорогами России"     Классы подготаваливают рисунки к конкурсу "Мурманск-город мой родной",  фотографии "Любимый уголок моего города"</v>
      </c>
      <c r="K32" s="29" t="s">
        <v>391</v>
      </c>
      <c r="L32" s="29" t="s">
        <v>384</v>
      </c>
      <c r="M32" s="29" t="s">
        <v>385</v>
      </c>
      <c r="N32" s="26" t="str">
        <f t="shared" si="2"/>
        <v>Направления: Эстетическое Гражданское Духовно-нравственное</v>
      </c>
    </row>
    <row r="33" spans="1:14" ht="45" customHeight="1" x14ac:dyDescent="0.25">
      <c r="A33" s="30" t="s">
        <v>36</v>
      </c>
      <c r="B33" s="31" t="s">
        <v>6</v>
      </c>
      <c r="C33" s="9"/>
      <c r="D33" s="76" t="s">
        <v>479</v>
      </c>
      <c r="E33" s="28"/>
      <c r="F33" s="28"/>
      <c r="G33" s="28"/>
      <c r="H33" s="26" t="str">
        <f t="shared" si="0"/>
        <v xml:space="preserve"> </v>
      </c>
      <c r="I33" s="77" t="s">
        <v>497</v>
      </c>
      <c r="J33" s="26" t="str">
        <f t="shared" si="1"/>
        <v xml:space="preserve"> Подготовка ко Дню учителя (04.10.24)  Классы подготовливают поздравления</v>
      </c>
      <c r="K33" s="29" t="s">
        <v>391</v>
      </c>
      <c r="L33" s="29" t="s">
        <v>385</v>
      </c>
      <c r="M33" s="29"/>
      <c r="N33" s="26" t="str">
        <f t="shared" si="2"/>
        <v xml:space="preserve">Направления: Эстетическое Духовно-нравственное </v>
      </c>
    </row>
    <row r="34" spans="1:14" x14ac:dyDescent="0.25">
      <c r="A34" s="30" t="s">
        <v>37</v>
      </c>
      <c r="B34" s="31" t="s">
        <v>7</v>
      </c>
      <c r="C34" s="9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0" t="s">
        <v>38</v>
      </c>
      <c r="B35" s="31" t="s">
        <v>8</v>
      </c>
      <c r="C35" s="9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75" x14ac:dyDescent="0.25">
      <c r="A36" s="30" t="s">
        <v>39</v>
      </c>
      <c r="B36" s="31" t="s">
        <v>9</v>
      </c>
      <c r="C36" s="9"/>
      <c r="D36" s="9"/>
      <c r="E36" s="28" t="s">
        <v>375</v>
      </c>
      <c r="F36" s="28" t="s">
        <v>379</v>
      </c>
      <c r="G36" s="28"/>
      <c r="H36" s="26" t="str">
        <f t="shared" si="0"/>
        <v xml:space="preserve">Модули: Внеурочная деятельность Взаимодействие с родителями </v>
      </c>
      <c r="I36" s="10" t="s">
        <v>484</v>
      </c>
      <c r="J36" s="26" t="str">
        <f>CONCATENATE(C36," ",D26," ",I36)</f>
        <v xml:space="preserve"> Викторина о ПДД (волонтерский отряд) 5 кл. По графику. 1)КВД "На Севере - жить!"                   2) Родительские собрания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ht="120" x14ac:dyDescent="0.25">
      <c r="A37" s="30" t="s">
        <v>40</v>
      </c>
      <c r="B37" s="31" t="s">
        <v>10</v>
      </c>
      <c r="C37" s="9" t="s">
        <v>407</v>
      </c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День победы русских полков во главе с великим князем Д. Донским
над монголо-татарскими войсками в Куликовской битве (1380)  </v>
      </c>
      <c r="K37" s="29"/>
      <c r="L37" s="29"/>
      <c r="M37" s="29"/>
      <c r="N37" s="26" t="str">
        <f t="shared" si="2"/>
        <v xml:space="preserve"> </v>
      </c>
    </row>
    <row r="38" spans="1:14" x14ac:dyDescent="0.25">
      <c r="A38" s="30" t="s">
        <v>41</v>
      </c>
      <c r="B38" s="31" t="s">
        <v>11</v>
      </c>
      <c r="C38" s="9"/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  </v>
      </c>
      <c r="K38" s="29"/>
      <c r="L38" s="29"/>
      <c r="M38" s="29"/>
      <c r="N38" s="26" t="str">
        <f t="shared" si="2"/>
        <v xml:space="preserve"> </v>
      </c>
    </row>
    <row r="39" spans="1:14" ht="60" x14ac:dyDescent="0.25">
      <c r="A39" s="30" t="s">
        <v>42</v>
      </c>
      <c r="B39" s="31" t="s">
        <v>5</v>
      </c>
      <c r="C39" s="78" t="s">
        <v>500</v>
      </c>
      <c r="D39" s="9"/>
      <c r="E39" s="28" t="s">
        <v>382</v>
      </c>
      <c r="F39" s="28" t="s">
        <v>375</v>
      </c>
      <c r="G39" s="28"/>
      <c r="H39" s="26" t="str">
        <f t="shared" si="0"/>
        <v xml:space="preserve">Модули: Профориентация Внеурочная деятельность </v>
      </c>
      <c r="I39" s="10" t="s">
        <v>495</v>
      </c>
      <c r="J39" s="26" t="str">
        <f t="shared" si="1"/>
        <v xml:space="preserve">Городской эколого-познавательный практикум  «Знатоки северной природы»  1) КВД "РОВ" "Путь зерна"    </v>
      </c>
      <c r="K39" s="29" t="s">
        <v>385</v>
      </c>
      <c r="L39" s="29" t="s">
        <v>386</v>
      </c>
      <c r="M39" s="29" t="s">
        <v>390</v>
      </c>
      <c r="N39" s="26" t="str">
        <f t="shared" si="2"/>
        <v>Направления: Духовно-нравственное Патриотическое Экологическое</v>
      </c>
    </row>
    <row r="40" spans="1:14" x14ac:dyDescent="0.25">
      <c r="A40" s="30" t="s">
        <v>43</v>
      </c>
      <c r="B40" s="31" t="s">
        <v>6</v>
      </c>
      <c r="C40" s="9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44</v>
      </c>
      <c r="B41" s="31" t="s">
        <v>7</v>
      </c>
      <c r="C41" s="9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ht="60" x14ac:dyDescent="0.25">
      <c r="A42" s="30" t="s">
        <v>45</v>
      </c>
      <c r="B42" s="31" t="s">
        <v>8</v>
      </c>
      <c r="C42" s="9" t="s">
        <v>408</v>
      </c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175 лет со дня рождения российского
учёного-физиолога И. П. Павлова (1849–1936)  </v>
      </c>
      <c r="K42" s="29"/>
      <c r="L42" s="29"/>
      <c r="M42" s="29"/>
      <c r="N42" s="26" t="str">
        <f t="shared" si="2"/>
        <v xml:space="preserve"> </v>
      </c>
    </row>
    <row r="43" spans="1:14" ht="45" x14ac:dyDescent="0.25">
      <c r="A43" s="30" t="s">
        <v>46</v>
      </c>
      <c r="B43" s="31" t="s">
        <v>9</v>
      </c>
      <c r="C43" s="9" t="s">
        <v>409</v>
      </c>
      <c r="D43" s="9"/>
      <c r="E43" s="28"/>
      <c r="F43" s="28" t="s">
        <v>375</v>
      </c>
      <c r="G43" s="28"/>
      <c r="H43" s="26" t="str">
        <f t="shared" si="0"/>
        <v xml:space="preserve"> </v>
      </c>
      <c r="I43" s="10" t="s">
        <v>498</v>
      </c>
      <c r="J43" s="26" t="str">
        <f t="shared" si="1"/>
        <v>Международный день туризма  КВД "На Севере - жить!"</v>
      </c>
      <c r="K43" s="29" t="s">
        <v>386</v>
      </c>
      <c r="L43" s="29" t="s">
        <v>384</v>
      </c>
      <c r="M43" s="29"/>
      <c r="N43" s="26" t="str">
        <f t="shared" si="2"/>
        <v xml:space="preserve">Направления: Патриотическое Гражданское </v>
      </c>
    </row>
    <row r="44" spans="1:14" ht="60" x14ac:dyDescent="0.25">
      <c r="A44" s="30" t="s">
        <v>47</v>
      </c>
      <c r="B44" s="32" t="s">
        <v>10</v>
      </c>
      <c r="C44" s="9" t="s">
        <v>480</v>
      </c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105 лет со дня рождения педагога В. А. Сухомлинского (1918–1970)   </v>
      </c>
      <c r="K44" s="29"/>
      <c r="L44" s="29"/>
      <c r="M44" s="29"/>
      <c r="N44" s="26" t="str">
        <f t="shared" si="2"/>
        <v xml:space="preserve"> </v>
      </c>
    </row>
    <row r="45" spans="1:14" ht="60" x14ac:dyDescent="0.25">
      <c r="A45" s="30" t="s">
        <v>48</v>
      </c>
      <c r="B45" s="32" t="s">
        <v>11</v>
      </c>
      <c r="C45" s="9" t="s">
        <v>410</v>
      </c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120 лет со дня рождения российского писателя Н. А. Островского (1904–1936)  </v>
      </c>
      <c r="K45" s="29"/>
      <c r="L45" s="29"/>
      <c r="M45" s="29"/>
      <c r="N45" s="26" t="str">
        <f t="shared" si="2"/>
        <v xml:space="preserve"> </v>
      </c>
    </row>
    <row r="46" spans="1:14" ht="135" x14ac:dyDescent="0.25">
      <c r="A46" s="30" t="s">
        <v>49</v>
      </c>
      <c r="B46" s="32" t="s">
        <v>5</v>
      </c>
      <c r="C46" s="9" t="s">
        <v>481</v>
      </c>
      <c r="D46" s="9"/>
      <c r="E46" s="28"/>
      <c r="F46" s="28" t="s">
        <v>375</v>
      </c>
      <c r="G46" s="28"/>
      <c r="H46" s="26" t="str">
        <f t="shared" si="0"/>
        <v xml:space="preserve"> </v>
      </c>
      <c r="I46" s="10" t="s">
        <v>496</v>
      </c>
      <c r="J46" s="26" t="str">
        <f t="shared" si="1"/>
        <v xml:space="preserve">1)День Интернета                         2)ХХIV городской конкурс детского рисунка "Я люблю мой город"               3)Всероссийский фестиваль энергосбережения и экологии  #Вместе Ярче.  1) КВД "РОВ" "День учителя"    </v>
      </c>
      <c r="K46" s="29" t="s">
        <v>384</v>
      </c>
      <c r="L46" s="29" t="s">
        <v>391</v>
      </c>
      <c r="M46" s="29" t="s">
        <v>390</v>
      </c>
      <c r="N46" s="26" t="str">
        <f t="shared" si="2"/>
        <v>Направления: Гражданское Эстетическое Экологическое</v>
      </c>
    </row>
    <row r="47" spans="1:14" x14ac:dyDescent="0.25">
      <c r="A47" s="33"/>
      <c r="B47" s="32" t="s">
        <v>6</v>
      </c>
      <c r="C47" s="9"/>
      <c r="D47" s="9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9"/>
      <c r="D48" s="9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9"/>
      <c r="D49" s="9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9"/>
      <c r="D50" s="9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dataConsolidate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C3:K3"/>
    <mergeCell ref="A3:B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1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1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5" orientation="portrait" verticalDpi="98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1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>
    <pageSetUpPr fitToPage="1"/>
  </sheetPr>
  <dimension ref="A1:S50"/>
  <sheetViews>
    <sheetView topLeftCell="A32" zoomScaleNormal="100" workbookViewId="0">
      <selection activeCell="I37" sqref="I37"/>
    </sheetView>
  </sheetViews>
  <sheetFormatPr defaultRowHeight="15" x14ac:dyDescent="0.25"/>
  <cols>
    <col min="1" max="1" width="10.710937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53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 t="s">
        <v>485</v>
      </c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 t="s">
        <v>486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 t="s">
        <v>490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ht="147" customHeight="1" x14ac:dyDescent="0.25">
      <c r="A12" s="30" t="s">
        <v>295</v>
      </c>
      <c r="B12" s="31" t="s">
        <v>6</v>
      </c>
      <c r="C12" s="10" t="s">
        <v>411</v>
      </c>
      <c r="D12" s="10"/>
      <c r="E12" s="28"/>
      <c r="F12" s="28"/>
      <c r="G12" s="28"/>
      <c r="H12" s="26" t="str">
        <f t="shared" si="0"/>
        <v xml:space="preserve"> </v>
      </c>
      <c r="I12" s="10"/>
      <c r="J12" s="26" t="str">
        <f>CONCATENATE(C12," ",D18," ",I12)</f>
        <v xml:space="preserve">Международный день пожилых людей
Международный день музыки
День Сухопутных войск Пропагандистская акция "Заполярный светлячок" (театр. студия) 1-2 кл. По графику.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 t="s">
        <v>296</v>
      </c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ht="90" x14ac:dyDescent="0.25">
      <c r="A14" s="33" t="s">
        <v>297</v>
      </c>
      <c r="B14" s="31" t="s">
        <v>8</v>
      </c>
      <c r="C14" s="10" t="s">
        <v>412</v>
      </c>
      <c r="D14" s="76" t="s">
        <v>488</v>
      </c>
      <c r="E14" s="28" t="s">
        <v>373</v>
      </c>
      <c r="F14" s="28" t="s">
        <v>378</v>
      </c>
      <c r="G14" s="28"/>
      <c r="H14" s="26" t="str">
        <f t="shared" si="0"/>
        <v xml:space="preserve">Модули: Основные школьные дела Организация предметно-пространственной среды </v>
      </c>
      <c r="I14" s="10"/>
      <c r="J14" s="26" t="str">
        <f t="shared" si="1"/>
        <v xml:space="preserve">200 лет со дня рождения русского поэта И. С. Никитина (1824–1861) Выставка фотографий "Любимый уголок моего города", конкурс рисунков "Мурманск-город мой родной" </v>
      </c>
      <c r="K14" s="29" t="s">
        <v>386</v>
      </c>
      <c r="L14" s="29" t="s">
        <v>391</v>
      </c>
      <c r="M14" s="29" t="s">
        <v>384</v>
      </c>
      <c r="N14" s="26" t="str">
        <f t="shared" si="2"/>
        <v>Направления: Патриотическое Эстетическое Гражданское</v>
      </c>
    </row>
    <row r="15" spans="1:19" ht="150" x14ac:dyDescent="0.25">
      <c r="A15" s="33" t="s">
        <v>298</v>
      </c>
      <c r="B15" s="31" t="s">
        <v>9</v>
      </c>
      <c r="C15" s="10" t="s">
        <v>413</v>
      </c>
      <c r="D15" s="76" t="s">
        <v>487</v>
      </c>
      <c r="E15" s="28" t="s">
        <v>373</v>
      </c>
      <c r="F15" s="28" t="s">
        <v>375</v>
      </c>
      <c r="G15" s="28"/>
      <c r="H15" s="26" t="str">
        <f t="shared" si="0"/>
        <v xml:space="preserve">Модули: Основные школьные дела Внеурочная деятельность </v>
      </c>
      <c r="I15" s="10" t="s">
        <v>483</v>
      </c>
      <c r="J15" s="26" t="str">
        <f t="shared" si="1"/>
        <v>День начала космической эры человечества.
Запуск в СССР первого в мире искусственного спутника Земли (1957)
Всемирный день животных
День Космических войск Концерт, посвященный Дню учителя  1) КВД "На Севере - жить!"</v>
      </c>
      <c r="K15" s="29" t="s">
        <v>391</v>
      </c>
      <c r="L15" s="29" t="s">
        <v>386</v>
      </c>
      <c r="M15" s="29"/>
      <c r="N15" s="26" t="str">
        <f t="shared" si="2"/>
        <v xml:space="preserve">Направления: Эстетическое Патриотическое </v>
      </c>
    </row>
    <row r="16" spans="1:19" x14ac:dyDescent="0.25">
      <c r="A16" s="33" t="s">
        <v>299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3" t="s">
        <v>300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195" x14ac:dyDescent="0.25">
      <c r="A18" s="33" t="s">
        <v>301</v>
      </c>
      <c r="B18" s="31" t="s">
        <v>5</v>
      </c>
      <c r="C18" s="12"/>
      <c r="D18" s="76" t="s">
        <v>489</v>
      </c>
      <c r="E18" s="28" t="s">
        <v>375</v>
      </c>
      <c r="F18" s="28" t="s">
        <v>380</v>
      </c>
      <c r="G18" s="28"/>
      <c r="H18" s="26" t="str">
        <f t="shared" si="0"/>
        <v xml:space="preserve">Модули: Внеурочная деятельность Профилактика и безопасность </v>
      </c>
      <c r="I18" s="10" t="s">
        <v>491</v>
      </c>
      <c r="J18" s="26" t="e">
        <f>CONCATENATE(C18," ",#REF!," ",I18)</f>
        <v>#REF!</v>
      </c>
      <c r="K18" s="29" t="s">
        <v>384</v>
      </c>
      <c r="L18" s="29" t="s">
        <v>391</v>
      </c>
      <c r="M18" s="29"/>
      <c r="N18" s="26" t="str">
        <f t="shared" si="2"/>
        <v xml:space="preserve">Направления: Гражданское Эстетическое </v>
      </c>
    </row>
    <row r="19" spans="1:14" x14ac:dyDescent="0.25">
      <c r="A19" s="33" t="s">
        <v>302</v>
      </c>
      <c r="B19" s="31" t="s">
        <v>6</v>
      </c>
      <c r="C19" s="12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ht="165" x14ac:dyDescent="0.25">
      <c r="A20" s="33" t="s">
        <v>303</v>
      </c>
      <c r="B20" s="31" t="s">
        <v>7</v>
      </c>
      <c r="C20" s="12" t="s">
        <v>414</v>
      </c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День воинской славы России. День разгрома советскими войсками
немецко-фашистских войск в битве за Кавказ (1943)
Всероссийский день чтения
150 лет со дня рождения русского художника Н. К. Рериха (1874–1947)  </v>
      </c>
      <c r="K20" s="29"/>
      <c r="L20" s="29"/>
      <c r="M20" s="29"/>
      <c r="N20" s="26" t="str">
        <f t="shared" si="2"/>
        <v xml:space="preserve"> </v>
      </c>
    </row>
    <row r="21" spans="1:14" x14ac:dyDescent="0.25">
      <c r="A21" s="33" t="s">
        <v>304</v>
      </c>
      <c r="B21" s="31" t="s">
        <v>8</v>
      </c>
      <c r="C21" s="10"/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  </v>
      </c>
      <c r="K21" s="29"/>
      <c r="L21" s="29"/>
      <c r="M21" s="29"/>
      <c r="N21" s="26" t="str">
        <f t="shared" si="2"/>
        <v xml:space="preserve"> </v>
      </c>
    </row>
    <row r="22" spans="1:14" ht="30" x14ac:dyDescent="0.25">
      <c r="A22" s="33" t="s">
        <v>305</v>
      </c>
      <c r="B22" s="31" t="s">
        <v>9</v>
      </c>
      <c r="C22" s="10"/>
      <c r="D22" s="9"/>
      <c r="E22" s="28"/>
      <c r="F22" s="28" t="s">
        <v>375</v>
      </c>
      <c r="G22" s="28"/>
      <c r="H22" s="26" t="str">
        <f t="shared" si="0"/>
        <v xml:space="preserve"> </v>
      </c>
      <c r="I22" s="10" t="s">
        <v>483</v>
      </c>
      <c r="J22" s="26" t="str">
        <f t="shared" si="1"/>
        <v xml:space="preserve">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x14ac:dyDescent="0.25">
      <c r="A23" s="33" t="s">
        <v>306</v>
      </c>
      <c r="B23" s="31" t="s">
        <v>10</v>
      </c>
      <c r="C23" s="10"/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307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75" x14ac:dyDescent="0.25">
      <c r="A25" s="33" t="s">
        <v>308</v>
      </c>
      <c r="B25" s="31" t="s">
        <v>5</v>
      </c>
      <c r="C25" s="10"/>
      <c r="D25" s="9"/>
      <c r="E25" s="28" t="s">
        <v>375</v>
      </c>
      <c r="F25" s="28" t="s">
        <v>380</v>
      </c>
      <c r="G25" s="28"/>
      <c r="H25" s="26" t="str">
        <f t="shared" si="0"/>
        <v xml:space="preserve">Модули: Внеурочная деятельность Профилактика и безопасность </v>
      </c>
      <c r="I25" s="10" t="s">
        <v>507</v>
      </c>
      <c r="J25" s="26" t="str">
        <f t="shared" si="1"/>
        <v xml:space="preserve">  1) КВД "РОВ"                                              2) Беседы о правилах безопасного поведения  (Инструкции № 20)         3) Кл. час «Безопасная дорога» (1-2 кл.)</v>
      </c>
      <c r="K25" s="29" t="s">
        <v>384</v>
      </c>
      <c r="L25" s="29"/>
      <c r="M25" s="29"/>
      <c r="N25" s="26" t="str">
        <f t="shared" si="2"/>
        <v xml:space="preserve">Направления: Гражданское  </v>
      </c>
    </row>
    <row r="26" spans="1:14" ht="60" x14ac:dyDescent="0.25">
      <c r="A26" s="33" t="s">
        <v>309</v>
      </c>
      <c r="B26" s="31" t="s">
        <v>6</v>
      </c>
      <c r="C26" s="10" t="s">
        <v>415</v>
      </c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210 лет со дня рождения великого русского поэта и прозаика М. Ю. Лермонтова (1814–1841)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3" t="s">
        <v>310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3" t="s">
        <v>311</v>
      </c>
      <c r="B28" s="31" t="s">
        <v>8</v>
      </c>
      <c r="C28" s="10"/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  </v>
      </c>
      <c r="K28" s="29"/>
      <c r="L28" s="29"/>
      <c r="M28" s="29"/>
      <c r="N28" s="26" t="str">
        <f t="shared" si="2"/>
        <v xml:space="preserve"> </v>
      </c>
    </row>
    <row r="29" spans="1:14" ht="30" x14ac:dyDescent="0.25">
      <c r="A29" s="33" t="s">
        <v>312</v>
      </c>
      <c r="B29" s="31" t="s">
        <v>9</v>
      </c>
      <c r="C29" s="10"/>
      <c r="D29" s="9"/>
      <c r="E29" s="28"/>
      <c r="F29" s="28" t="s">
        <v>375</v>
      </c>
      <c r="G29" s="28"/>
      <c r="H29" s="26" t="str">
        <f t="shared" si="0"/>
        <v xml:space="preserve"> </v>
      </c>
      <c r="I29" s="10" t="s">
        <v>483</v>
      </c>
      <c r="J29" s="26" t="str">
        <f t="shared" si="1"/>
        <v xml:space="preserve">  1)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3" t="s">
        <v>313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3" t="s">
        <v>314</v>
      </c>
      <c r="B31" s="31" t="s">
        <v>11</v>
      </c>
      <c r="C31" s="10" t="s">
        <v>353</v>
      </c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День отца  </v>
      </c>
      <c r="K31" s="29"/>
      <c r="L31" s="29"/>
      <c r="M31" s="29"/>
      <c r="N31" s="26" t="str">
        <f t="shared" si="2"/>
        <v xml:space="preserve"> </v>
      </c>
    </row>
    <row r="32" spans="1:14" ht="120" x14ac:dyDescent="0.25">
      <c r="A32" s="33" t="s">
        <v>315</v>
      </c>
      <c r="B32" s="31" t="s">
        <v>5</v>
      </c>
      <c r="C32" s="77" t="s">
        <v>499</v>
      </c>
      <c r="D32" s="9"/>
      <c r="E32" s="28" t="s">
        <v>375</v>
      </c>
      <c r="F32" s="28" t="s">
        <v>380</v>
      </c>
      <c r="G32" s="28"/>
      <c r="H32" s="26" t="str">
        <f t="shared" si="0"/>
        <v xml:space="preserve">Модули: Внеурочная деятельность Профилактика и безопасность </v>
      </c>
      <c r="I32" s="10" t="s">
        <v>501</v>
      </c>
      <c r="J32" s="26" t="str">
        <f t="shared" si="1"/>
        <v xml:space="preserve">Неделя профилактики безнадзорности и правонарушений «Высокая ответственность перед законом»  1) КВД "РОВ"                                             2) Беседы о правилах безопасного поведения  (Инструкции № 21,22)       3) </v>
      </c>
      <c r="K32" s="29" t="s">
        <v>384</v>
      </c>
      <c r="L32" s="29"/>
      <c r="M32" s="29"/>
      <c r="N32" s="26" t="str">
        <f t="shared" si="2"/>
        <v xml:space="preserve">Направления: Гражданское  </v>
      </c>
    </row>
    <row r="33" spans="1:14" ht="60" x14ac:dyDescent="0.25">
      <c r="A33" s="33" t="s">
        <v>316</v>
      </c>
      <c r="B33" s="31" t="s">
        <v>6</v>
      </c>
      <c r="C33" s="10" t="s">
        <v>416</v>
      </c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95 лет со дня рождения легендарного российского футболиста Л. И. Яшина (1929–1990)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3" t="s">
        <v>317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3" t="s">
        <v>318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75" x14ac:dyDescent="0.25">
      <c r="A36" s="33" t="s">
        <v>319</v>
      </c>
      <c r="B36" s="31" t="s">
        <v>9</v>
      </c>
      <c r="C36" s="10"/>
      <c r="D36" s="9"/>
      <c r="E36" s="28"/>
      <c r="F36" s="28" t="s">
        <v>380</v>
      </c>
      <c r="G36" s="28"/>
      <c r="H36" s="26" t="str">
        <f t="shared" si="0"/>
        <v xml:space="preserve"> </v>
      </c>
      <c r="I36" s="10" t="s">
        <v>506</v>
      </c>
      <c r="J36" s="26" t="str">
        <f t="shared" si="1"/>
        <v xml:space="preserve">  1) Уборка кабинетов                                     2)Занятие по БДД "Безопасная дорога в школу. "Беседы о правилах безопасного поведения  (Инструкция № 14)</v>
      </c>
      <c r="K36" s="29" t="s">
        <v>387</v>
      </c>
      <c r="L36" s="29" t="s">
        <v>384</v>
      </c>
      <c r="M36" s="29"/>
      <c r="N36" s="26" t="str">
        <f t="shared" si="2"/>
        <v xml:space="preserve">Направления: Трудовое Гражданское </v>
      </c>
    </row>
    <row r="37" spans="1:14" x14ac:dyDescent="0.25">
      <c r="A37" s="33" t="s">
        <v>320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ht="75" x14ac:dyDescent="0.25">
      <c r="A38" s="33" t="s">
        <v>321</v>
      </c>
      <c r="B38" s="31" t="s">
        <v>11</v>
      </c>
      <c r="C38" s="10" t="s">
        <v>417</v>
      </c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80 лет со дня рождения народного артиста РСФСР Н. П. Караченцова (1944–2018)  </v>
      </c>
      <c r="K38" s="29"/>
      <c r="L38" s="29"/>
      <c r="M38" s="29"/>
      <c r="N38" s="26" t="str">
        <f t="shared" si="2"/>
        <v xml:space="preserve"> </v>
      </c>
    </row>
    <row r="39" spans="1:14" ht="30" x14ac:dyDescent="0.25">
      <c r="A39" s="33" t="s">
        <v>322</v>
      </c>
      <c r="B39" s="31" t="s">
        <v>5</v>
      </c>
      <c r="C39" s="10" t="s">
        <v>352</v>
      </c>
      <c r="D39" s="9"/>
      <c r="E39" s="28"/>
      <c r="F39" s="28"/>
      <c r="G39" s="28"/>
      <c r="H39" s="26" t="str">
        <f t="shared" si="0"/>
        <v xml:space="preserve"> </v>
      </c>
      <c r="I39" s="10"/>
      <c r="J39" s="26" t="str">
        <f t="shared" si="1"/>
        <v xml:space="preserve">Международный день школьных библиотек  </v>
      </c>
      <c r="K39" s="29"/>
      <c r="L39" s="29"/>
      <c r="M39" s="29"/>
      <c r="N39" s="26" t="str">
        <f t="shared" si="2"/>
        <v xml:space="preserve"> </v>
      </c>
    </row>
    <row r="40" spans="1:14" x14ac:dyDescent="0.25">
      <c r="A40" s="33" t="s">
        <v>323</v>
      </c>
      <c r="B40" s="31" t="s">
        <v>6</v>
      </c>
      <c r="C40" s="10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3" t="s">
        <v>324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3" t="s">
        <v>325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3"/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3"/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0"/>
      <c r="D47" s="9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0"/>
      <c r="D48" s="9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0"/>
      <c r="D49" s="9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0"/>
      <c r="D50" s="9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2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2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98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2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2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Лист4">
    <pageSetUpPr fitToPage="1"/>
  </sheetPr>
  <dimension ref="A1:S50"/>
  <sheetViews>
    <sheetView topLeftCell="A28" zoomScale="85" zoomScaleNormal="85" workbookViewId="0">
      <selection activeCell="C43" sqref="C43"/>
    </sheetView>
  </sheetViews>
  <sheetFormatPr defaultRowHeight="15" x14ac:dyDescent="0.25"/>
  <cols>
    <col min="1" max="1" width="10.140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 t="s">
        <v>514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 t="s">
        <v>515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0" t="s">
        <v>62</v>
      </c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0" t="s">
        <v>63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0" t="s">
        <v>64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30" x14ac:dyDescent="0.25">
      <c r="A18" s="30" t="s">
        <v>65</v>
      </c>
      <c r="B18" s="31" t="s">
        <v>5</v>
      </c>
      <c r="C18" s="10" t="s">
        <v>354</v>
      </c>
      <c r="D18" s="9"/>
      <c r="E18" s="28"/>
      <c r="F18" s="28"/>
      <c r="G18" s="28"/>
      <c r="H18" s="26" t="str">
        <f t="shared" si="0"/>
        <v xml:space="preserve"> </v>
      </c>
      <c r="I18" s="10"/>
      <c r="J18" s="26" t="str">
        <f t="shared" si="1"/>
        <v xml:space="preserve">День народного единства  </v>
      </c>
      <c r="K18" s="29"/>
      <c r="L18" s="29"/>
      <c r="M18" s="29"/>
      <c r="N18" s="26" t="str">
        <f t="shared" si="2"/>
        <v xml:space="preserve"> </v>
      </c>
    </row>
    <row r="19" spans="1:14" x14ac:dyDescent="0.25">
      <c r="A19" s="30" t="s">
        <v>66</v>
      </c>
      <c r="B19" s="31" t="s">
        <v>6</v>
      </c>
      <c r="C19" s="10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0" t="s">
        <v>67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ht="45" x14ac:dyDescent="0.25">
      <c r="A21" s="30" t="s">
        <v>68</v>
      </c>
      <c r="B21" s="31" t="s">
        <v>8</v>
      </c>
      <c r="C21" s="10" t="s">
        <v>418</v>
      </c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100 лет со дня рождения советского поэта Э. А. Асадова (1923—2004)  </v>
      </c>
      <c r="K21" s="29"/>
      <c r="L21" s="29"/>
      <c r="M21" s="29"/>
      <c r="N21" s="26" t="str">
        <f t="shared" si="2"/>
        <v xml:space="preserve"> </v>
      </c>
    </row>
    <row r="22" spans="1:14" ht="45" x14ac:dyDescent="0.25">
      <c r="A22" s="30" t="s">
        <v>69</v>
      </c>
      <c r="B22" s="31" t="s">
        <v>9</v>
      </c>
      <c r="C22" s="10"/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483</v>
      </c>
      <c r="J22" s="26" t="str">
        <f t="shared" si="1"/>
        <v xml:space="preserve">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ht="150" x14ac:dyDescent="0.25">
      <c r="A23" s="30" t="s">
        <v>70</v>
      </c>
      <c r="B23" s="31" t="s">
        <v>10</v>
      </c>
      <c r="C23" s="10" t="s">
        <v>423</v>
      </c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Международный день против фашизма расизма и антисемитизма
195 лет со дня рождения  Л. Н. Толстого (1828—1910)
95 лет со дня рождения А. Н. Пахмутовой (р. 1929)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0" t="s">
        <v>71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105" x14ac:dyDescent="0.25">
      <c r="A25" s="30" t="s">
        <v>72</v>
      </c>
      <c r="B25" s="31" t="s">
        <v>5</v>
      </c>
      <c r="C25" s="79" t="s">
        <v>503</v>
      </c>
      <c r="D25" s="9"/>
      <c r="E25" s="28" t="s">
        <v>375</v>
      </c>
      <c r="F25" s="28" t="s">
        <v>380</v>
      </c>
      <c r="G25" s="28"/>
      <c r="H25" s="26" t="str">
        <f t="shared" si="0"/>
        <v xml:space="preserve">Модули: Внеурочная деятельность Профилактика и безопасность </v>
      </c>
      <c r="I25" s="10" t="s">
        <v>502</v>
      </c>
      <c r="J25" s="26" t="str">
        <f t="shared" si="1"/>
        <v>Школьный этап Всероссийского конкурса «Эколята – друзья и защитники природы»  1) КВД "РОВ"                                                 2) Беседы о правилах безопасного поведения  (Инструкция №1,4,9,12,13, 15)</v>
      </c>
      <c r="K25" s="29" t="s">
        <v>384</v>
      </c>
      <c r="L25" s="29" t="s">
        <v>390</v>
      </c>
      <c r="M25" s="29"/>
      <c r="N25" s="26" t="str">
        <f t="shared" si="2"/>
        <v xml:space="preserve">Направления: Гражданское Экологическое </v>
      </c>
    </row>
    <row r="26" spans="1:14" ht="73.5" x14ac:dyDescent="0.25">
      <c r="A26" s="30" t="s">
        <v>73</v>
      </c>
      <c r="B26" s="31" t="s">
        <v>6</v>
      </c>
      <c r="C26" s="79" t="s">
        <v>504</v>
      </c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Городской конкурс декоративно-прикладного искусства «Ярмарка ремесел»  </v>
      </c>
      <c r="K26" s="29" t="s">
        <v>387</v>
      </c>
      <c r="L26" s="29" t="s">
        <v>391</v>
      </c>
      <c r="M26" s="29"/>
      <c r="N26" s="26" t="str">
        <f t="shared" si="2"/>
        <v xml:space="preserve">Направления: Трудовое Эстетическое </v>
      </c>
    </row>
    <row r="27" spans="1:14" ht="45" x14ac:dyDescent="0.25">
      <c r="A27" s="30" t="s">
        <v>74</v>
      </c>
      <c r="B27" s="31" t="s">
        <v>7</v>
      </c>
      <c r="C27" s="79" t="s">
        <v>508</v>
      </c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конкурс-фестиваль детского творчества «Дети - послы мира»  </v>
      </c>
      <c r="K27" s="29" t="s">
        <v>391</v>
      </c>
      <c r="L27" s="29" t="s">
        <v>385</v>
      </c>
      <c r="M27" s="29"/>
      <c r="N27" s="26" t="str">
        <f t="shared" si="2"/>
        <v xml:space="preserve">Направления: Эстетическое Духовно-нравственное </v>
      </c>
    </row>
    <row r="28" spans="1:14" ht="60" x14ac:dyDescent="0.25">
      <c r="A28" s="30" t="s">
        <v>75</v>
      </c>
      <c r="B28" s="31" t="s">
        <v>8</v>
      </c>
      <c r="C28" s="79" t="s">
        <v>513</v>
      </c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Городской фестиваль детского творчества « В семье единой мурманчан»  </v>
      </c>
      <c r="K28" s="29" t="s">
        <v>391</v>
      </c>
      <c r="L28" s="29" t="s">
        <v>385</v>
      </c>
      <c r="M28" s="29" t="s">
        <v>386</v>
      </c>
      <c r="N28" s="26" t="str">
        <f t="shared" si="2"/>
        <v>Направления: Эстетическое Духовно-нравственное Патриотическое</v>
      </c>
    </row>
    <row r="29" spans="1:14" ht="45" x14ac:dyDescent="0.25">
      <c r="A29" s="30" t="s">
        <v>76</v>
      </c>
      <c r="B29" s="31" t="s">
        <v>9</v>
      </c>
      <c r="C29" s="10"/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483</v>
      </c>
      <c r="J29" s="26" t="str">
        <f t="shared" si="1"/>
        <v xml:space="preserve">  1)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0" t="s">
        <v>77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78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45" x14ac:dyDescent="0.25">
      <c r="A32" s="30" t="s">
        <v>79</v>
      </c>
      <c r="B32" s="31" t="s">
        <v>5</v>
      </c>
      <c r="C32" s="10"/>
      <c r="D32" s="9"/>
      <c r="E32" s="28" t="s">
        <v>375</v>
      </c>
      <c r="F32" s="28"/>
      <c r="G32" s="28"/>
      <c r="H32" s="26" t="str">
        <f t="shared" si="0"/>
        <v xml:space="preserve">Модули: Внеурочная деятельность  </v>
      </c>
      <c r="I32" s="10" t="s">
        <v>509</v>
      </c>
      <c r="J32" s="26" t="str">
        <f t="shared" si="1"/>
        <v xml:space="preserve">  КВД "РОВ"</v>
      </c>
      <c r="K32" s="29"/>
      <c r="L32" s="29"/>
      <c r="M32" s="29"/>
      <c r="N32" s="26" t="str">
        <f t="shared" si="2"/>
        <v xml:space="preserve"> </v>
      </c>
    </row>
    <row r="33" spans="1:14" ht="30" x14ac:dyDescent="0.25">
      <c r="A33" s="30" t="s">
        <v>80</v>
      </c>
      <c r="B33" s="31" t="s">
        <v>6</v>
      </c>
      <c r="C33" s="10" t="s">
        <v>419</v>
      </c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День ракетных войск и артиллерии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0" t="s">
        <v>81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ht="58.5" customHeight="1" x14ac:dyDescent="0.25">
      <c r="A35" s="30" t="s">
        <v>82</v>
      </c>
      <c r="B35" s="31" t="s">
        <v>8</v>
      </c>
      <c r="C35" s="10"/>
      <c r="D35" s="9"/>
      <c r="E35" s="28"/>
      <c r="F35" s="28" t="s">
        <v>380</v>
      </c>
      <c r="G35" s="28"/>
      <c r="H35" s="26" t="str">
        <f t="shared" si="0"/>
        <v xml:space="preserve"> </v>
      </c>
      <c r="I35" s="10" t="s">
        <v>510</v>
      </c>
      <c r="J35" s="26" t="str">
        <f t="shared" si="1"/>
        <v xml:space="preserve">  1) Занятие по БДД "Виды современного транспорта"             2)Беседы о правилах безопасного поведения  (Инструкция № 14, 22)</v>
      </c>
      <c r="K35" s="29" t="s">
        <v>384</v>
      </c>
      <c r="L35" s="29"/>
      <c r="M35" s="29"/>
      <c r="N35" s="26" t="str">
        <f t="shared" si="2"/>
        <v xml:space="preserve">Направления: Гражданское  </v>
      </c>
    </row>
    <row r="36" spans="1:14" ht="30" x14ac:dyDescent="0.25">
      <c r="A36" s="30" t="s">
        <v>83</v>
      </c>
      <c r="B36" s="31" t="s">
        <v>9</v>
      </c>
      <c r="C36" s="10" t="s">
        <v>420</v>
      </c>
      <c r="D36" s="9"/>
      <c r="E36" s="28"/>
      <c r="F36" s="28" t="s">
        <v>375</v>
      </c>
      <c r="G36" s="28"/>
      <c r="H36" s="26" t="str">
        <f t="shared" si="0"/>
        <v xml:space="preserve"> </v>
      </c>
      <c r="I36" s="10" t="s">
        <v>511</v>
      </c>
      <c r="J36" s="26" t="str">
        <f t="shared" si="1"/>
        <v xml:space="preserve">День словарей и энциклопедий  1) КВД "На Севере - жить!"      </v>
      </c>
      <c r="K36" s="29" t="s">
        <v>384</v>
      </c>
      <c r="L36" s="29"/>
      <c r="M36" s="29"/>
      <c r="N36" s="26" t="str">
        <f t="shared" si="2"/>
        <v xml:space="preserve">Направления: Гражданское  </v>
      </c>
    </row>
    <row r="37" spans="1:14" x14ac:dyDescent="0.25">
      <c r="A37" s="30" t="s">
        <v>84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ht="105" x14ac:dyDescent="0.25">
      <c r="A38" s="30" t="s">
        <v>85</v>
      </c>
      <c r="B38" s="31" t="s">
        <v>11</v>
      </c>
      <c r="C38" s="10" t="s">
        <v>512</v>
      </c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Всероссийский творческий конкурс «Моя мама лучше всех!» - оценика.рф/konkursy/mama                                      День Матери  </v>
      </c>
      <c r="K38" s="29" t="s">
        <v>391</v>
      </c>
      <c r="L38" s="29"/>
      <c r="M38" s="29"/>
      <c r="N38" s="26" t="str">
        <f t="shared" si="2"/>
        <v xml:space="preserve">Направления: Эстетическое  </v>
      </c>
    </row>
    <row r="39" spans="1:14" ht="45" x14ac:dyDescent="0.25">
      <c r="A39" s="30" t="s">
        <v>86</v>
      </c>
      <c r="B39" s="31" t="s">
        <v>5</v>
      </c>
      <c r="C39" s="10"/>
      <c r="D39" s="9"/>
      <c r="E39" s="28" t="s">
        <v>375</v>
      </c>
      <c r="F39" s="28"/>
      <c r="G39" s="28"/>
      <c r="H39" s="26" t="str">
        <f t="shared" si="0"/>
        <v xml:space="preserve">Модули: Внеурочная деятельность  </v>
      </c>
      <c r="I39" s="10" t="s">
        <v>509</v>
      </c>
      <c r="J39" s="26" t="str">
        <f t="shared" si="1"/>
        <v xml:space="preserve">  КВД "РОВ"</v>
      </c>
      <c r="K39" s="29"/>
      <c r="L39" s="29"/>
      <c r="M39" s="29"/>
      <c r="N39" s="26" t="str">
        <f t="shared" si="2"/>
        <v xml:space="preserve"> </v>
      </c>
    </row>
    <row r="40" spans="1:14" x14ac:dyDescent="0.25">
      <c r="A40" s="30" t="s">
        <v>87</v>
      </c>
      <c r="B40" s="31" t="s">
        <v>6</v>
      </c>
      <c r="C40" s="10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88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0" t="s">
        <v>89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ht="45" x14ac:dyDescent="0.25">
      <c r="A43" s="30" t="s">
        <v>90</v>
      </c>
      <c r="B43" s="31" t="s">
        <v>9</v>
      </c>
      <c r="C43" s="79" t="s">
        <v>561</v>
      </c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Всероссийская онлайн-олимпиада «Безопасный интернет»  </v>
      </c>
      <c r="K43" s="29"/>
      <c r="L43" s="29"/>
      <c r="M43" s="29"/>
      <c r="N43" s="26" t="str">
        <f t="shared" si="2"/>
        <v xml:space="preserve"> </v>
      </c>
    </row>
    <row r="44" spans="1:14" ht="45" x14ac:dyDescent="0.25">
      <c r="A44" s="30" t="s">
        <v>91</v>
      </c>
      <c r="B44" s="32" t="s">
        <v>10</v>
      </c>
      <c r="C44" s="10" t="s">
        <v>421</v>
      </c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День Государственного герба Российской Федерации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3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3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3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5">
    <pageSetUpPr fitToPage="1"/>
  </sheetPr>
  <dimension ref="A1:S50"/>
  <sheetViews>
    <sheetView topLeftCell="A32" zoomScale="70" zoomScaleNormal="70" workbookViewId="0">
      <selection activeCell="D26" sqref="D26"/>
    </sheetView>
  </sheetViews>
  <sheetFormatPr defaultRowHeight="15" x14ac:dyDescent="0.25"/>
  <cols>
    <col min="1" max="1" width="11.140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16" max="16" width="3" bestFit="1" customWidth="1"/>
    <col min="17" max="17" width="51.85546875" bestFit="1" customWidth="1"/>
    <col min="23" max="23" width="43.7109375" customWidth="1"/>
  </cols>
  <sheetData>
    <row r="1" spans="1:19" ht="28.5" x14ac:dyDescent="0.45">
      <c r="A1" s="93" t="s">
        <v>55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 t="s">
        <v>516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customHeight="1" thickBot="1" x14ac:dyDescent="0.3">
      <c r="A6" s="96" t="s">
        <v>339</v>
      </c>
      <c r="B6" s="97"/>
      <c r="C6" s="111" t="s">
        <v>516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customHeight="1" thickBot="1" x14ac:dyDescent="0.3">
      <c r="A7" s="96" t="s">
        <v>340</v>
      </c>
      <c r="B7" s="97"/>
      <c r="C7" s="111" t="s">
        <v>517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customHeight="1" thickBot="1" x14ac:dyDescent="0.3">
      <c r="A8" s="96" t="s">
        <v>341</v>
      </c>
      <c r="B8" s="97"/>
      <c r="C8" s="111" t="s">
        <v>517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0"/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3"/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ht="105" x14ac:dyDescent="0.25">
      <c r="A17" s="30" t="s">
        <v>92</v>
      </c>
      <c r="B17" s="31" t="s">
        <v>11</v>
      </c>
      <c r="C17" s="10" t="s">
        <v>422</v>
      </c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День воинской славы России. День победы русской эскадры
под командованием П. С. Нахимова над турецкой эскадрой у мыса Синоп (1853)  </v>
      </c>
      <c r="K17" s="29"/>
      <c r="L17" s="29"/>
      <c r="M17" s="29"/>
      <c r="N17" s="26" t="str">
        <f t="shared" si="2"/>
        <v xml:space="preserve"> </v>
      </c>
    </row>
    <row r="18" spans="1:14" ht="105" x14ac:dyDescent="0.25">
      <c r="A18" s="33" t="s">
        <v>93</v>
      </c>
      <c r="B18" s="31" t="s">
        <v>5</v>
      </c>
      <c r="C18" s="80" t="s">
        <v>524</v>
      </c>
      <c r="D18" s="75" t="s">
        <v>518</v>
      </c>
      <c r="E18" s="28" t="s">
        <v>375</v>
      </c>
      <c r="F18" s="28" t="s">
        <v>379</v>
      </c>
      <c r="G18" s="28"/>
      <c r="H18" s="26" t="str">
        <f t="shared" si="0"/>
        <v xml:space="preserve">Модули: Внеурочная деятельность Взаимодействие с родителями </v>
      </c>
      <c r="I18" s="10" t="s">
        <v>519</v>
      </c>
      <c r="J18" s="26" t="str">
        <f t="shared" si="1"/>
        <v xml:space="preserve">Городской конкурс литературных и исследовательских работ «Мой многонациональный Мурманск». Патриотическая акция "С Новым годом, защитник!" - рисунки, поделки, угощения для бойцов. Срок - до 20.12.24 КВД "РОВ"  </v>
      </c>
      <c r="K18" s="29" t="s">
        <v>391</v>
      </c>
      <c r="L18" s="29" t="s">
        <v>386</v>
      </c>
      <c r="M18" s="29"/>
      <c r="N18" s="26" t="str">
        <f t="shared" si="2"/>
        <v xml:space="preserve">Направления: Эстетическое Патриотическое </v>
      </c>
    </row>
    <row r="19" spans="1:14" ht="30" x14ac:dyDescent="0.25">
      <c r="A19" s="30" t="s">
        <v>94</v>
      </c>
      <c r="B19" s="31" t="s">
        <v>6</v>
      </c>
      <c r="C19" s="10" t="s">
        <v>424</v>
      </c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День Неизвестного Солдата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3" t="s">
        <v>95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ht="150" x14ac:dyDescent="0.25">
      <c r="A21" s="30" t="s">
        <v>96</v>
      </c>
      <c r="B21" s="31" t="s">
        <v>8</v>
      </c>
      <c r="C21" s="10" t="s">
        <v>425</v>
      </c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День добровольца (волонтёра) 
День воинской славы России. День начала контрнаступления советских войск
против немецко-фашистских войск в битве под Москвой (1941)  </v>
      </c>
      <c r="K21" s="29"/>
      <c r="L21" s="29"/>
      <c r="M21" s="29"/>
      <c r="N21" s="26" t="str">
        <f t="shared" si="2"/>
        <v xml:space="preserve"> </v>
      </c>
    </row>
    <row r="22" spans="1:14" ht="45" x14ac:dyDescent="0.25">
      <c r="A22" s="33" t="s">
        <v>97</v>
      </c>
      <c r="B22" s="31" t="s">
        <v>9</v>
      </c>
      <c r="C22" s="10"/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498</v>
      </c>
      <c r="J22" s="26" t="str">
        <f t="shared" si="1"/>
        <v xml:space="preserve">  КВД "На Севере - жить!"</v>
      </c>
      <c r="K22" s="29"/>
      <c r="L22" s="29"/>
      <c r="M22" s="29"/>
      <c r="N22" s="26" t="str">
        <f t="shared" si="2"/>
        <v xml:space="preserve"> </v>
      </c>
    </row>
    <row r="23" spans="1:14" x14ac:dyDescent="0.25">
      <c r="A23" s="30" t="s">
        <v>98</v>
      </c>
      <c r="B23" s="31" t="s">
        <v>10</v>
      </c>
      <c r="C23" s="10"/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99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75" x14ac:dyDescent="0.25">
      <c r="A25" s="30" t="s">
        <v>100</v>
      </c>
      <c r="B25" s="31" t="s">
        <v>5</v>
      </c>
      <c r="C25" s="10" t="s">
        <v>363</v>
      </c>
      <c r="D25" s="75" t="s">
        <v>562</v>
      </c>
      <c r="E25" s="28" t="s">
        <v>375</v>
      </c>
      <c r="F25" s="28" t="s">
        <v>373</v>
      </c>
      <c r="G25" s="28"/>
      <c r="H25" s="26" t="str">
        <f t="shared" si="0"/>
        <v xml:space="preserve">Модули: Внеурочная деятельность Основные школьные дела </v>
      </c>
      <c r="I25" s="10" t="s">
        <v>519</v>
      </c>
      <c r="J25" s="26" t="str">
        <f t="shared" si="1"/>
        <v xml:space="preserve">День Героев Отечества Торжественный митинг у парты героя (по классам, по графику) КВД "РОВ"  </v>
      </c>
      <c r="K25" s="29" t="s">
        <v>386</v>
      </c>
      <c r="L25" s="29"/>
      <c r="M25" s="29"/>
      <c r="N25" s="26" t="str">
        <f t="shared" si="2"/>
        <v xml:space="preserve">Направления: Патриотическое  </v>
      </c>
    </row>
    <row r="26" spans="1:14" ht="75" x14ac:dyDescent="0.25">
      <c r="A26" s="33" t="s">
        <v>101</v>
      </c>
      <c r="B26" s="31" t="s">
        <v>6</v>
      </c>
      <c r="C26" s="10"/>
      <c r="D26" s="75" t="s">
        <v>520</v>
      </c>
      <c r="E26" s="28" t="s">
        <v>379</v>
      </c>
      <c r="F26" s="28" t="s">
        <v>373</v>
      </c>
      <c r="G26" s="28"/>
      <c r="H26" s="26" t="str">
        <f t="shared" si="0"/>
        <v xml:space="preserve">Модули: Взаимодействие с родителями Основные школьные дела </v>
      </c>
      <c r="I26" s="10"/>
      <c r="J26" s="26" t="str">
        <f t="shared" si="1"/>
        <v xml:space="preserve"> Начало приема работ на Новогодний фестиваль искусств </v>
      </c>
      <c r="K26" s="29" t="s">
        <v>391</v>
      </c>
      <c r="L26" s="29"/>
      <c r="M26" s="29"/>
      <c r="N26" s="26" t="str">
        <f t="shared" si="2"/>
        <v xml:space="preserve">Направления: Эстетическое  </v>
      </c>
    </row>
    <row r="27" spans="1:14" x14ac:dyDescent="0.25">
      <c r="A27" s="30" t="s">
        <v>102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ht="60" x14ac:dyDescent="0.25">
      <c r="A28" s="33" t="s">
        <v>103</v>
      </c>
      <c r="B28" s="31" t="s">
        <v>8</v>
      </c>
      <c r="C28" s="10" t="s">
        <v>525</v>
      </c>
      <c r="D28" s="9"/>
      <c r="E28" s="28" t="s">
        <v>375</v>
      </c>
      <c r="F28" s="28"/>
      <c r="G28" s="28"/>
      <c r="H28" s="26" t="str">
        <f t="shared" si="0"/>
        <v xml:space="preserve">Модули: Внеурочная деятельность  </v>
      </c>
      <c r="I28" s="10"/>
      <c r="J28" s="26" t="str">
        <f t="shared" si="1"/>
        <v xml:space="preserve">День Конституции Российской Федерации        Всероссийский единый урок «Права человека»  </v>
      </c>
      <c r="K28" s="29" t="s">
        <v>384</v>
      </c>
      <c r="L28" s="29"/>
      <c r="M28" s="29"/>
      <c r="N28" s="26" t="str">
        <f t="shared" si="2"/>
        <v xml:space="preserve">Направления: Гражданское  </v>
      </c>
    </row>
    <row r="29" spans="1:14" ht="45" x14ac:dyDescent="0.25">
      <c r="A29" s="30" t="s">
        <v>104</v>
      </c>
      <c r="B29" s="31" t="s">
        <v>9</v>
      </c>
      <c r="C29" s="10"/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498</v>
      </c>
      <c r="J29" s="26" t="str">
        <f t="shared" si="1"/>
        <v xml:space="preserve"> 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3" t="s">
        <v>105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106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135" x14ac:dyDescent="0.25">
      <c r="A32" s="33" t="s">
        <v>107</v>
      </c>
      <c r="B32" s="31" t="s">
        <v>5</v>
      </c>
      <c r="C32" s="10"/>
      <c r="D32" s="9" t="s">
        <v>521</v>
      </c>
      <c r="E32" s="28" t="s">
        <v>375</v>
      </c>
      <c r="F32" s="28" t="s">
        <v>380</v>
      </c>
      <c r="G32" s="28"/>
      <c r="H32" s="26" t="str">
        <f t="shared" si="0"/>
        <v xml:space="preserve">Модули: Внеурочная деятельность Профилактика и безопасность </v>
      </c>
      <c r="I32" s="10" t="s">
        <v>522</v>
      </c>
      <c r="J32" s="26" t="str">
        <f t="shared" si="1"/>
        <v xml:space="preserve"> Городская профилактическая акция "Безопасные каникулы"  1) КВД "РОВ"                                                    2) Занятие по БДД "Правила безопасного поведения при пользовании транспортными средствами" Беседы о правилах безопасного поведения  (Инструкции № 2,3,7,16,17)</v>
      </c>
      <c r="K32" s="29" t="s">
        <v>384</v>
      </c>
      <c r="L32" s="29"/>
      <c r="M32" s="29"/>
      <c r="N32" s="26" t="str">
        <f t="shared" si="2"/>
        <v xml:space="preserve">Направления: Гражданское  </v>
      </c>
    </row>
    <row r="33" spans="1:14" x14ac:dyDescent="0.25">
      <c r="A33" s="30" t="s">
        <v>108</v>
      </c>
      <c r="B33" s="31" t="s">
        <v>6</v>
      </c>
      <c r="C33" s="10"/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3" t="s">
        <v>109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0" t="s">
        <v>110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60" x14ac:dyDescent="0.25">
      <c r="A36" s="33" t="s">
        <v>111</v>
      </c>
      <c r="B36" s="31" t="s">
        <v>9</v>
      </c>
      <c r="C36" s="10" t="s">
        <v>426</v>
      </c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498</v>
      </c>
      <c r="J36" s="26" t="str">
        <f t="shared" si="1"/>
        <v>День работника органов безопасности Российской Федерации  КВД "На Севере - жить!"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x14ac:dyDescent="0.25">
      <c r="A37" s="30" t="s">
        <v>112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x14ac:dyDescent="0.25">
      <c r="A38" s="33" t="s">
        <v>113</v>
      </c>
      <c r="B38" s="31" t="s">
        <v>11</v>
      </c>
      <c r="C38" s="10"/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  </v>
      </c>
      <c r="K38" s="29"/>
      <c r="L38" s="29"/>
      <c r="M38" s="29"/>
      <c r="N38" s="26" t="str">
        <f t="shared" si="2"/>
        <v xml:space="preserve"> </v>
      </c>
    </row>
    <row r="39" spans="1:14" ht="45" x14ac:dyDescent="0.25">
      <c r="A39" s="30" t="s">
        <v>114</v>
      </c>
      <c r="B39" s="31" t="s">
        <v>5</v>
      </c>
      <c r="C39" s="10" t="s">
        <v>427</v>
      </c>
      <c r="D39" s="9"/>
      <c r="E39" s="28" t="s">
        <v>375</v>
      </c>
      <c r="F39" s="28"/>
      <c r="G39" s="28"/>
      <c r="H39" s="26" t="str">
        <f t="shared" si="0"/>
        <v xml:space="preserve">Модули: Внеурочная деятельность  </v>
      </c>
      <c r="I39" s="10" t="s">
        <v>519</v>
      </c>
      <c r="J39" s="26" t="str">
        <f t="shared" si="1"/>
        <v xml:space="preserve">225 лет со дня рождения русского художника К. П. Брюллова (1799–1852)  КВД "РОВ"  </v>
      </c>
      <c r="K39" s="29"/>
      <c r="L39" s="29"/>
      <c r="M39" s="29"/>
      <c r="N39" s="26" t="str">
        <f t="shared" si="2"/>
        <v xml:space="preserve"> </v>
      </c>
    </row>
    <row r="40" spans="1:14" ht="105" x14ac:dyDescent="0.25">
      <c r="A40" s="33" t="s">
        <v>115</v>
      </c>
      <c r="B40" s="31" t="s">
        <v>6</v>
      </c>
      <c r="C40" s="10" t="s">
        <v>428</v>
      </c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День воинской славы России. День взятия турецкой крепости Измаил
русскими войсками под командованием А. В. Суворова (1790)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116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3" t="s">
        <v>117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ht="75" x14ac:dyDescent="0.25">
      <c r="A43" s="30" t="s">
        <v>118</v>
      </c>
      <c r="B43" s="31" t="s">
        <v>9</v>
      </c>
      <c r="C43" s="10"/>
      <c r="D43" s="9"/>
      <c r="E43" s="28" t="s">
        <v>375</v>
      </c>
      <c r="F43" s="28"/>
      <c r="G43" s="28"/>
      <c r="H43" s="26" t="str">
        <f t="shared" si="0"/>
        <v xml:space="preserve">Модули: Внеурочная деятельность  </v>
      </c>
      <c r="I43" s="10" t="s">
        <v>523</v>
      </c>
      <c r="J43" s="26" t="str">
        <f t="shared" si="1"/>
        <v xml:space="preserve">  1) КВД "На Севере - жить!"                      2) Уборка кабинетов                                  3) Беседы о правилах безопасного поведения  (Инструкции № 2,3,7,16,17,21,22)</v>
      </c>
      <c r="K43" s="29" t="s">
        <v>387</v>
      </c>
      <c r="L43" s="29" t="s">
        <v>386</v>
      </c>
      <c r="M43" s="29"/>
      <c r="N43" s="26" t="str">
        <f t="shared" si="2"/>
        <v xml:space="preserve">Направления: Трудовое Патриотическое </v>
      </c>
    </row>
    <row r="44" spans="1:14" ht="30" x14ac:dyDescent="0.25">
      <c r="A44" s="33" t="s">
        <v>119</v>
      </c>
      <c r="B44" s="32" t="s">
        <v>10</v>
      </c>
      <c r="C44" s="10" t="s">
        <v>429</v>
      </c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Международный день кино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0" t="s">
        <v>120</v>
      </c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 t="s">
        <v>121</v>
      </c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0" t="s">
        <v>122</v>
      </c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4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4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39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4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4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6">
    <pageSetUpPr fitToPage="1"/>
  </sheetPr>
  <dimension ref="A1:S50"/>
  <sheetViews>
    <sheetView zoomScale="85" zoomScaleNormal="85" workbookViewId="0">
      <selection activeCell="F39" sqref="F39"/>
    </sheetView>
  </sheetViews>
  <sheetFormatPr defaultRowHeight="15" x14ac:dyDescent="0.25"/>
  <cols>
    <col min="1" max="1" width="10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56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 t="s">
        <v>526</v>
      </c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 t="s">
        <v>526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 t="s">
        <v>526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 t="s">
        <v>526</v>
      </c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3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 t="s">
        <v>123</v>
      </c>
      <c r="B13" s="31" t="s">
        <v>7</v>
      </c>
      <c r="C13" s="10" t="s">
        <v>430</v>
      </c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Новый год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3" t="s">
        <v>124</v>
      </c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3" t="s">
        <v>125</v>
      </c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3" t="s">
        <v>126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3" t="s">
        <v>127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x14ac:dyDescent="0.25">
      <c r="A18" s="33" t="s">
        <v>326</v>
      </c>
      <c r="B18" s="31" t="s">
        <v>5</v>
      </c>
      <c r="C18" s="10"/>
      <c r="D18" s="9"/>
      <c r="E18" s="28"/>
      <c r="F18" s="28"/>
      <c r="G18" s="28"/>
      <c r="H18" s="26" t="str">
        <f t="shared" si="0"/>
        <v xml:space="preserve"> </v>
      </c>
      <c r="I18" s="10"/>
      <c r="J18" s="26" t="str">
        <f t="shared" si="1"/>
        <v xml:space="preserve">  </v>
      </c>
      <c r="K18" s="29"/>
      <c r="L18" s="29"/>
      <c r="M18" s="29"/>
      <c r="N18" s="26" t="str">
        <f t="shared" si="2"/>
        <v xml:space="preserve"> </v>
      </c>
    </row>
    <row r="19" spans="1:14" x14ac:dyDescent="0.25">
      <c r="A19" s="33" t="s">
        <v>128</v>
      </c>
      <c r="B19" s="31" t="s">
        <v>6</v>
      </c>
      <c r="C19" s="10" t="s">
        <v>431</v>
      </c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Рождество Христово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3" t="s">
        <v>129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x14ac:dyDescent="0.25">
      <c r="A21" s="33" t="s">
        <v>130</v>
      </c>
      <c r="B21" s="31" t="s">
        <v>8</v>
      </c>
      <c r="C21" s="10"/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  </v>
      </c>
      <c r="K21" s="29"/>
      <c r="L21" s="29"/>
      <c r="M21" s="29"/>
      <c r="N21" s="26" t="str">
        <f t="shared" si="2"/>
        <v xml:space="preserve"> </v>
      </c>
    </row>
    <row r="22" spans="1:14" ht="75" x14ac:dyDescent="0.25">
      <c r="A22" s="33" t="s">
        <v>131</v>
      </c>
      <c r="B22" s="31" t="s">
        <v>9</v>
      </c>
      <c r="C22" s="10" t="s">
        <v>432</v>
      </c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483</v>
      </c>
      <c r="J22" s="26" t="str">
        <f t="shared" si="1"/>
        <v>100 лет со дня рождения российской певицы,
народной артистки СССР И. К. Архиповой (1925–2010)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ht="45" x14ac:dyDescent="0.25">
      <c r="A23" s="33" t="s">
        <v>132</v>
      </c>
      <c r="B23" s="31" t="s">
        <v>10</v>
      </c>
      <c r="C23" s="10" t="s">
        <v>433</v>
      </c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День заповедников и национальных парков России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133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120" x14ac:dyDescent="0.25">
      <c r="A25" s="33" t="s">
        <v>134</v>
      </c>
      <c r="B25" s="31" t="s">
        <v>5</v>
      </c>
      <c r="C25" s="10" t="s">
        <v>434</v>
      </c>
      <c r="D25" s="9" t="s">
        <v>526</v>
      </c>
      <c r="E25" s="28" t="s">
        <v>375</v>
      </c>
      <c r="F25" s="28" t="s">
        <v>380</v>
      </c>
      <c r="G25" s="28"/>
      <c r="H25" s="26" t="str">
        <f t="shared" si="0"/>
        <v xml:space="preserve">Модули: Внеурочная деятельность Профилактика и безопасность </v>
      </c>
      <c r="I25" s="10" t="s">
        <v>528</v>
      </c>
      <c r="J25" s="26" t="str">
        <f t="shared" si="1"/>
        <v>День российской печати Месячник борьбы с педикулезом 1) КВД "РОВ"                                                   2) Беседа о педикулезе и его профилактике                                            3) Беседы о правилах безопасного поведения  (Инструкции № 1,4,9,12,13,21,22)</v>
      </c>
      <c r="K25" s="29"/>
      <c r="L25" s="29"/>
      <c r="M25" s="29"/>
      <c r="N25" s="26" t="str">
        <f t="shared" si="2"/>
        <v xml:space="preserve"> </v>
      </c>
    </row>
    <row r="26" spans="1:14" ht="60" x14ac:dyDescent="0.25">
      <c r="A26" s="33" t="s">
        <v>135</v>
      </c>
      <c r="B26" s="31" t="s">
        <v>6</v>
      </c>
      <c r="C26" s="79" t="s">
        <v>527</v>
      </c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Муниципальный этап всероссийского фольклорного конкурса «Живая традиция»  </v>
      </c>
      <c r="K26" s="29"/>
      <c r="L26" s="29"/>
      <c r="M26" s="29"/>
      <c r="N26" s="26" t="str">
        <f t="shared" si="2"/>
        <v xml:space="preserve"> </v>
      </c>
    </row>
    <row r="27" spans="1:14" ht="60" x14ac:dyDescent="0.25">
      <c r="A27" s="33" t="s">
        <v>136</v>
      </c>
      <c r="B27" s="31" t="s">
        <v>7</v>
      </c>
      <c r="C27" s="10" t="s">
        <v>435</v>
      </c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230 лет со дня рождения русского писателя и дипломата А. С. Грибоедова (1795–1829)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3" t="s">
        <v>137</v>
      </c>
      <c r="B28" s="31" t="s">
        <v>8</v>
      </c>
      <c r="C28" s="10"/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  </v>
      </c>
      <c r="K28" s="29"/>
      <c r="L28" s="29"/>
      <c r="M28" s="29"/>
      <c r="N28" s="26" t="str">
        <f t="shared" si="2"/>
        <v xml:space="preserve"> </v>
      </c>
    </row>
    <row r="29" spans="1:14" ht="45" x14ac:dyDescent="0.25">
      <c r="A29" s="33" t="s">
        <v>138</v>
      </c>
      <c r="B29" s="31" t="s">
        <v>9</v>
      </c>
      <c r="C29" s="10"/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483</v>
      </c>
      <c r="J29" s="26" t="str">
        <f t="shared" si="1"/>
        <v xml:space="preserve">  1)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3" t="s">
        <v>139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ht="45" x14ac:dyDescent="0.25">
      <c r="A31" s="33" t="s">
        <v>140</v>
      </c>
      <c r="B31" s="31" t="s">
        <v>11</v>
      </c>
      <c r="C31" s="10" t="s">
        <v>436</v>
      </c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160 лет со дня рождения русского художника В. А. Серова (1865–1911)  </v>
      </c>
      <c r="K31" s="29"/>
      <c r="L31" s="29"/>
      <c r="M31" s="29"/>
      <c r="N31" s="26" t="str">
        <f t="shared" si="2"/>
        <v xml:space="preserve"> </v>
      </c>
    </row>
    <row r="32" spans="1:14" ht="45" x14ac:dyDescent="0.25">
      <c r="A32" s="33" t="s">
        <v>141</v>
      </c>
      <c r="B32" s="31" t="s">
        <v>5</v>
      </c>
      <c r="C32" s="10"/>
      <c r="D32" s="9"/>
      <c r="E32" s="28" t="s">
        <v>375</v>
      </c>
      <c r="F32" s="28"/>
      <c r="G32" s="28"/>
      <c r="H32" s="26" t="str">
        <f t="shared" si="0"/>
        <v xml:space="preserve">Модули: Внеурочная деятельность  </v>
      </c>
      <c r="I32" s="10" t="s">
        <v>529</v>
      </c>
      <c r="J32" s="26" t="str">
        <f t="shared" si="1"/>
        <v xml:space="preserve">  1) КВД "РОВ"    </v>
      </c>
      <c r="K32" s="29"/>
      <c r="L32" s="29"/>
      <c r="M32" s="29"/>
      <c r="N32" s="26" t="str">
        <f t="shared" si="2"/>
        <v xml:space="preserve"> </v>
      </c>
    </row>
    <row r="33" spans="1:14" x14ac:dyDescent="0.25">
      <c r="A33" s="33" t="s">
        <v>142</v>
      </c>
      <c r="B33" s="31" t="s">
        <v>6</v>
      </c>
      <c r="C33" s="10"/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3" t="s">
        <v>143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3" t="s">
        <v>144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45" x14ac:dyDescent="0.25">
      <c r="A36" s="33" t="s">
        <v>145</v>
      </c>
      <c r="B36" s="31" t="s">
        <v>9</v>
      </c>
      <c r="C36" s="10"/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483</v>
      </c>
      <c r="J36" s="26" t="str">
        <f t="shared" si="1"/>
        <v xml:space="preserve">  1) КВД "На Севере - жить!"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ht="30" x14ac:dyDescent="0.25">
      <c r="A37" s="33" t="s">
        <v>146</v>
      </c>
      <c r="B37" s="31" t="s">
        <v>10</v>
      </c>
      <c r="C37" s="10" t="s">
        <v>355</v>
      </c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День российского студенчества  </v>
      </c>
      <c r="K37" s="29"/>
      <c r="L37" s="29"/>
      <c r="M37" s="29"/>
      <c r="N37" s="26" t="str">
        <f t="shared" si="2"/>
        <v xml:space="preserve"> </v>
      </c>
    </row>
    <row r="38" spans="1:14" x14ac:dyDescent="0.25">
      <c r="A38" s="33" t="s">
        <v>147</v>
      </c>
      <c r="B38" s="31" t="s">
        <v>11</v>
      </c>
      <c r="C38" s="10"/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  </v>
      </c>
      <c r="K38" s="29"/>
      <c r="L38" s="29"/>
      <c r="M38" s="29"/>
      <c r="N38" s="26" t="str">
        <f t="shared" si="2"/>
        <v xml:space="preserve"> </v>
      </c>
    </row>
    <row r="39" spans="1:14" ht="120" x14ac:dyDescent="0.25">
      <c r="A39" s="33" t="s">
        <v>148</v>
      </c>
      <c r="B39" s="31" t="s">
        <v>5</v>
      </c>
      <c r="C39" s="10" t="s">
        <v>437</v>
      </c>
      <c r="D39" s="75" t="s">
        <v>530</v>
      </c>
      <c r="E39" s="28" t="s">
        <v>375</v>
      </c>
      <c r="F39" s="28" t="s">
        <v>373</v>
      </c>
      <c r="G39" s="28"/>
      <c r="H39" s="26" t="str">
        <f t="shared" si="0"/>
        <v xml:space="preserve">Модули: Внеурочная деятельность Основные школьные дела </v>
      </c>
      <c r="I39" s="10" t="s">
        <v>529</v>
      </c>
      <c r="J39" s="26" t="str">
        <f t="shared" si="1"/>
        <v xml:space="preserve">Международный день памяти жертв холокоста
День воинской славы России. День полного освобождения г. Ленинграда
от фашистской блокады (1944) Акция блокадный хлеб (волонтеры) 1) КВД "РОВ"    </v>
      </c>
      <c r="K39" s="29"/>
      <c r="L39" s="29"/>
      <c r="M39" s="29"/>
      <c r="N39" s="26" t="str">
        <f t="shared" si="2"/>
        <v xml:space="preserve"> </v>
      </c>
    </row>
    <row r="40" spans="1:14" ht="75" x14ac:dyDescent="0.25">
      <c r="A40" s="33" t="s">
        <v>149</v>
      </c>
      <c r="B40" s="31" t="s">
        <v>6</v>
      </c>
      <c r="C40" s="10" t="s">
        <v>438</v>
      </c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Международный день защиты персональных данных
Международный день без Интернета  </v>
      </c>
      <c r="K40" s="29"/>
      <c r="L40" s="29"/>
      <c r="M40" s="29"/>
      <c r="N40" s="26" t="str">
        <f t="shared" si="2"/>
        <v xml:space="preserve"> </v>
      </c>
    </row>
    <row r="41" spans="1:14" ht="45" x14ac:dyDescent="0.25">
      <c r="A41" s="33" t="s">
        <v>150</v>
      </c>
      <c r="B41" s="31" t="s">
        <v>7</v>
      </c>
      <c r="C41" s="10" t="s">
        <v>439</v>
      </c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165 лет со дня рождения русского писателя А. П. Чехова (1860–1904)  </v>
      </c>
      <c r="K41" s="29"/>
      <c r="L41" s="29"/>
      <c r="M41" s="29"/>
      <c r="N41" s="26" t="str">
        <f t="shared" si="2"/>
        <v xml:space="preserve"> </v>
      </c>
    </row>
    <row r="42" spans="1:14" ht="90" x14ac:dyDescent="0.25">
      <c r="A42" s="33" t="s">
        <v>151</v>
      </c>
      <c r="B42" s="31" t="s">
        <v>8</v>
      </c>
      <c r="C42" s="10" t="s">
        <v>440</v>
      </c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125 лет со дня рождения российского композитора,
народного артиста РСФСР И. О. Дунаевского (1900–1955)  </v>
      </c>
      <c r="K42" s="29"/>
      <c r="L42" s="29"/>
      <c r="M42" s="29"/>
      <c r="N42" s="26" t="str">
        <f t="shared" si="2"/>
        <v xml:space="preserve"> </v>
      </c>
    </row>
    <row r="43" spans="1:14" ht="195" x14ac:dyDescent="0.25">
      <c r="A43" s="33" t="s">
        <v>152</v>
      </c>
      <c r="B43" s="31" t="s">
        <v>9</v>
      </c>
      <c r="C43" s="81" t="s">
        <v>532</v>
      </c>
      <c r="D43" s="9"/>
      <c r="E43" s="28" t="s">
        <v>375</v>
      </c>
      <c r="F43" s="28" t="s">
        <v>380</v>
      </c>
      <c r="G43" s="28"/>
      <c r="H43" s="26" t="str">
        <f t="shared" si="0"/>
        <v xml:space="preserve">Модули: Внеурочная деятельность Профилактика и безопасность </v>
      </c>
      <c r="I43" s="10" t="s">
        <v>531</v>
      </c>
      <c r="J43" s="26" t="str">
        <f t="shared" si="1"/>
        <v>Городской дистанционный конкурс детского творчества "Мы разные, но мы вместе!". Городская учебно-практическая конференция школьников «Влияние качества питания на здоровье человека».  1) КВД "На Севере - жить!"              2) Занятие по БДД "Правила поведения участников дорожного движения." Беседы о правилах безопасного поведения  (Инструкции № 2,3,7,16,17)</v>
      </c>
      <c r="K43" s="29" t="s">
        <v>386</v>
      </c>
      <c r="L43" s="29" t="s">
        <v>391</v>
      </c>
      <c r="M43" s="29"/>
      <c r="N43" s="26" t="str">
        <f t="shared" si="2"/>
        <v xml:space="preserve">Направления: Патриотическое Эстетическое </v>
      </c>
    </row>
    <row r="44" spans="1:14" x14ac:dyDescent="0.25">
      <c r="A44" s="33"/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5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5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5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5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7">
    <pageSetUpPr fitToPage="1"/>
  </sheetPr>
  <dimension ref="A1:S50"/>
  <sheetViews>
    <sheetView topLeftCell="A20" zoomScale="70" zoomScaleNormal="70" workbookViewId="0">
      <selection activeCell="C32" sqref="C32"/>
    </sheetView>
  </sheetViews>
  <sheetFormatPr defaultRowHeight="15" x14ac:dyDescent="0.25"/>
  <cols>
    <col min="1" max="1" width="11.28515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57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31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0"/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0" t="s">
        <v>153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ht="105" x14ac:dyDescent="0.25">
      <c r="A17" s="30" t="s">
        <v>154</v>
      </c>
      <c r="B17" s="31" t="s">
        <v>11</v>
      </c>
      <c r="C17" s="10" t="s">
        <v>441</v>
      </c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День воинской славы России.
День разгрома советскими войсками немецко-фашистских войск в Сталинградской битве (1943)  </v>
      </c>
      <c r="K17" s="29"/>
      <c r="L17" s="29"/>
      <c r="M17" s="29"/>
      <c r="N17" s="26" t="str">
        <f t="shared" si="2"/>
        <v xml:space="preserve"> </v>
      </c>
    </row>
    <row r="18" spans="1:14" ht="45" x14ac:dyDescent="0.25">
      <c r="A18" s="30" t="s">
        <v>155</v>
      </c>
      <c r="B18" s="31" t="s">
        <v>5</v>
      </c>
      <c r="C18" s="81" t="s">
        <v>533</v>
      </c>
      <c r="D18" s="9"/>
      <c r="E18" s="28" t="s">
        <v>375</v>
      </c>
      <c r="F18" s="28"/>
      <c r="G18" s="28"/>
      <c r="H18" s="26" t="str">
        <f t="shared" si="0"/>
        <v xml:space="preserve">Модули: Внеурочная деятельность  </v>
      </c>
      <c r="I18" s="10" t="s">
        <v>534</v>
      </c>
      <c r="J18" s="26" t="str">
        <f t="shared" si="1"/>
        <v xml:space="preserve">городская экологическая акция "Лесная столовая "  1) КВД "РОВ"  </v>
      </c>
      <c r="K18" s="29" t="s">
        <v>390</v>
      </c>
      <c r="L18" s="29"/>
      <c r="M18" s="29"/>
      <c r="N18" s="26" t="str">
        <f t="shared" si="2"/>
        <v xml:space="preserve">Направления: Экологическое  </v>
      </c>
    </row>
    <row r="19" spans="1:14" x14ac:dyDescent="0.25">
      <c r="A19" s="30" t="s">
        <v>156</v>
      </c>
      <c r="B19" s="31" t="s">
        <v>6</v>
      </c>
      <c r="C19" s="10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0" t="s">
        <v>157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x14ac:dyDescent="0.25">
      <c r="A21" s="30" t="s">
        <v>158</v>
      </c>
      <c r="B21" s="31" t="s">
        <v>8</v>
      </c>
      <c r="C21" s="10"/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  </v>
      </c>
      <c r="K21" s="29"/>
      <c r="L21" s="29"/>
      <c r="M21" s="29"/>
      <c r="N21" s="26" t="str">
        <f t="shared" si="2"/>
        <v xml:space="preserve"> </v>
      </c>
    </row>
    <row r="22" spans="1:14" ht="45" x14ac:dyDescent="0.25">
      <c r="A22" s="30" t="s">
        <v>159</v>
      </c>
      <c r="B22" s="31" t="s">
        <v>9</v>
      </c>
      <c r="C22" s="10" t="s">
        <v>442</v>
      </c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483</v>
      </c>
      <c r="J22" s="26" t="str">
        <f t="shared" si="1"/>
        <v>День зимних видов спорта в России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ht="60" x14ac:dyDescent="0.25">
      <c r="A23" s="30" t="s">
        <v>160</v>
      </c>
      <c r="B23" s="31" t="s">
        <v>10</v>
      </c>
      <c r="C23" s="10" t="s">
        <v>443</v>
      </c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День российской науки
300 лет со дня учреждения Российской академии наук (1724)  </v>
      </c>
      <c r="K23" s="29"/>
      <c r="L23" s="29"/>
      <c r="M23" s="29"/>
      <c r="N23" s="26" t="str">
        <f t="shared" si="2"/>
        <v xml:space="preserve"> </v>
      </c>
    </row>
    <row r="24" spans="1:14" ht="30" x14ac:dyDescent="0.25">
      <c r="A24" s="30" t="s">
        <v>161</v>
      </c>
      <c r="B24" s="31" t="s">
        <v>11</v>
      </c>
      <c r="C24" s="10" t="s">
        <v>444</v>
      </c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День гражданской авиации  </v>
      </c>
      <c r="K24" s="29"/>
      <c r="L24" s="29"/>
      <c r="M24" s="29"/>
      <c r="N24" s="26" t="str">
        <f t="shared" si="2"/>
        <v xml:space="preserve"> </v>
      </c>
    </row>
    <row r="25" spans="1:14" ht="75" x14ac:dyDescent="0.25">
      <c r="A25" s="30" t="s">
        <v>162</v>
      </c>
      <c r="B25" s="31" t="s">
        <v>5</v>
      </c>
      <c r="C25" s="10" t="s">
        <v>445</v>
      </c>
      <c r="D25" s="9"/>
      <c r="E25" s="28" t="s">
        <v>375</v>
      </c>
      <c r="F25" s="28"/>
      <c r="G25" s="28"/>
      <c r="H25" s="26" t="str">
        <f t="shared" si="0"/>
        <v xml:space="preserve">Модули: Внеурочная деятельность  </v>
      </c>
      <c r="I25" s="10" t="s">
        <v>534</v>
      </c>
      <c r="J25" s="26" t="str">
        <f t="shared" si="1"/>
        <v xml:space="preserve">135 лет со дня рождения российского писателя,
лауреата Нобелевской премии Б. Л. Пастернака (1890–1960)  1) КВД "РОВ"  </v>
      </c>
      <c r="K25" s="29"/>
      <c r="L25" s="29"/>
      <c r="M25" s="29"/>
      <c r="N25" s="26" t="str">
        <f t="shared" si="2"/>
        <v xml:space="preserve"> </v>
      </c>
    </row>
    <row r="26" spans="1:14" x14ac:dyDescent="0.25">
      <c r="A26" s="30" t="s">
        <v>163</v>
      </c>
      <c r="B26" s="31" t="s">
        <v>6</v>
      </c>
      <c r="C26" s="10"/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0" t="s">
        <v>164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0" t="s">
        <v>165</v>
      </c>
      <c r="B28" s="31" t="s">
        <v>8</v>
      </c>
      <c r="C28" s="10"/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  </v>
      </c>
      <c r="K28" s="29"/>
      <c r="L28" s="29"/>
      <c r="M28" s="29"/>
      <c r="N28" s="26" t="str">
        <f t="shared" si="2"/>
        <v xml:space="preserve"> </v>
      </c>
    </row>
    <row r="29" spans="1:14" ht="75" x14ac:dyDescent="0.25">
      <c r="A29" s="30" t="s">
        <v>166</v>
      </c>
      <c r="B29" s="31" t="s">
        <v>9</v>
      </c>
      <c r="C29" s="10"/>
      <c r="D29" s="76" t="s">
        <v>535</v>
      </c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483</v>
      </c>
      <c r="J29" s="26" t="str">
        <f t="shared" si="1"/>
        <v xml:space="preserve"> Подготовка к праздничному концерту "8 марта" (07.03.24) - каждый класс подготавливает номер. 1) КВД "На Севере - жить!"</v>
      </c>
      <c r="K29" s="29" t="s">
        <v>386</v>
      </c>
      <c r="L29" s="29" t="s">
        <v>391</v>
      </c>
      <c r="M29" s="29"/>
      <c r="N29" s="26" t="str">
        <f t="shared" si="2"/>
        <v xml:space="preserve">Направления: Патриотическое Эстетическое </v>
      </c>
    </row>
    <row r="30" spans="1:14" ht="60" x14ac:dyDescent="0.25">
      <c r="A30" s="30" t="s">
        <v>167</v>
      </c>
      <c r="B30" s="31" t="s">
        <v>10</v>
      </c>
      <c r="C30" s="10" t="s">
        <v>356</v>
      </c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День памяти о россиянах, исполнявших служебный долг за пределами Отечества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168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45" x14ac:dyDescent="0.25">
      <c r="A32" s="30" t="s">
        <v>169</v>
      </c>
      <c r="B32" s="31" t="s">
        <v>5</v>
      </c>
      <c r="C32" s="5"/>
      <c r="D32" s="9"/>
      <c r="E32" s="28" t="s">
        <v>375</v>
      </c>
      <c r="F32" s="28"/>
      <c r="G32" s="28"/>
      <c r="H32" s="26" t="str">
        <f t="shared" si="0"/>
        <v xml:space="preserve">Модули: Внеурочная деятельность  </v>
      </c>
      <c r="I32" s="10" t="s">
        <v>534</v>
      </c>
      <c r="J32" s="26" t="str">
        <f>CONCATENATE(Март!C19," ",D32," ",I32)</f>
        <v xml:space="preserve">Муниципальный фестиваль творчества младших школьников "Радуга талантов"  1) КВД "РОВ"  </v>
      </c>
      <c r="K32" s="29"/>
      <c r="L32" s="29"/>
      <c r="M32" s="29"/>
      <c r="N32" s="26" t="str">
        <f t="shared" si="2"/>
        <v xml:space="preserve"> </v>
      </c>
    </row>
    <row r="33" spans="1:14" x14ac:dyDescent="0.25">
      <c r="A33" s="30" t="s">
        <v>170</v>
      </c>
      <c r="B33" s="31" t="s">
        <v>6</v>
      </c>
      <c r="C33" s="10"/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ref="J33:J50" si="3">CONCATENATE(C33," ",D33," ",I33)</f>
        <v xml:space="preserve">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0" t="s">
        <v>171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3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x14ac:dyDescent="0.25">
      <c r="A35" s="30" t="s">
        <v>172</v>
      </c>
      <c r="B35" s="31" t="s">
        <v>8</v>
      </c>
      <c r="C35" s="10"/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3"/>
        <v xml:space="preserve">  </v>
      </c>
      <c r="K35" s="29"/>
      <c r="L35" s="29"/>
      <c r="M35" s="29"/>
      <c r="N35" s="26" t="str">
        <f t="shared" si="2"/>
        <v xml:space="preserve"> </v>
      </c>
    </row>
    <row r="36" spans="1:14" ht="75" x14ac:dyDescent="0.25">
      <c r="A36" s="30" t="s">
        <v>173</v>
      </c>
      <c r="B36" s="31" t="s">
        <v>9</v>
      </c>
      <c r="C36" s="10" t="s">
        <v>357</v>
      </c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537</v>
      </c>
      <c r="J36" s="26" t="str">
        <f t="shared" si="3"/>
        <v>Международный день родного языка  1) КВД "На Севере - жить!"                      2)Беседы о правилах безопасного поведения  (Инструкции № 1,4,9,12,13,21,22)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x14ac:dyDescent="0.25">
      <c r="A37" s="30" t="s">
        <v>327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3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ht="30" x14ac:dyDescent="0.25">
      <c r="A38" s="30" t="s">
        <v>328</v>
      </c>
      <c r="B38" s="31" t="s">
        <v>11</v>
      </c>
      <c r="C38" s="10" t="s">
        <v>358</v>
      </c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3"/>
        <v xml:space="preserve">День защитника Отечества  </v>
      </c>
      <c r="K38" s="29"/>
      <c r="L38" s="29"/>
      <c r="M38" s="29"/>
      <c r="N38" s="26" t="str">
        <f t="shared" si="2"/>
        <v xml:space="preserve"> </v>
      </c>
    </row>
    <row r="39" spans="1:14" ht="45" x14ac:dyDescent="0.25">
      <c r="A39" s="30" t="s">
        <v>329</v>
      </c>
      <c r="B39" s="31" t="s">
        <v>5</v>
      </c>
      <c r="C39" s="10" t="s">
        <v>446</v>
      </c>
      <c r="D39" s="9"/>
      <c r="E39" s="28"/>
      <c r="F39" s="28"/>
      <c r="G39" s="28"/>
      <c r="H39" s="26" t="str">
        <f t="shared" si="0"/>
        <v xml:space="preserve"> </v>
      </c>
      <c r="I39" s="10"/>
      <c r="J39" s="26" t="str">
        <f t="shared" si="3"/>
        <v xml:space="preserve">280 лет со дня рождения русского адмирала Ф. Ф. Ушакова (1745–1817)  </v>
      </c>
      <c r="K39" s="29"/>
      <c r="L39" s="29"/>
      <c r="M39" s="29"/>
      <c r="N39" s="26" t="str">
        <f t="shared" si="2"/>
        <v xml:space="preserve"> </v>
      </c>
    </row>
    <row r="40" spans="1:14" x14ac:dyDescent="0.25">
      <c r="A40" s="30" t="s">
        <v>174</v>
      </c>
      <c r="B40" s="31" t="s">
        <v>6</v>
      </c>
      <c r="C40" s="10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3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175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3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x14ac:dyDescent="0.25">
      <c r="A42" s="30" t="s">
        <v>176</v>
      </c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3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0" t="s">
        <v>177</v>
      </c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3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3"/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3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3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3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3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3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3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3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6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6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6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6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8">
    <pageSetUpPr fitToPage="1"/>
  </sheetPr>
  <dimension ref="A1:S50"/>
  <sheetViews>
    <sheetView topLeftCell="A18" workbookViewId="0">
      <selection activeCell="I22" sqref="I22"/>
    </sheetView>
  </sheetViews>
  <sheetFormatPr defaultRowHeight="15" x14ac:dyDescent="0.25"/>
  <cols>
    <col min="1" max="1" width="9.28515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58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 t="s">
        <v>538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 t="s">
        <v>538</v>
      </c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x14ac:dyDescent="0.25">
      <c r="A12" s="30"/>
      <c r="B12" s="31" t="s">
        <v>6</v>
      </c>
      <c r="C12" s="10"/>
      <c r="D12" s="9"/>
      <c r="E12" s="28"/>
      <c r="F12" s="28"/>
      <c r="G12" s="28"/>
      <c r="H12" s="26" t="str">
        <f t="shared" si="0"/>
        <v xml:space="preserve"> </v>
      </c>
      <c r="I12" s="10"/>
      <c r="J12" s="26" t="str">
        <f t="shared" si="1"/>
        <v xml:space="preserve">  </v>
      </c>
      <c r="K12" s="29"/>
      <c r="L12" s="29"/>
      <c r="M12" s="29"/>
      <c r="N12" s="26" t="str">
        <f t="shared" si="2"/>
        <v xml:space="preserve"> </v>
      </c>
    </row>
    <row r="13" spans="1:19" x14ac:dyDescent="0.25">
      <c r="A13" s="30"/>
      <c r="B13" s="31" t="s">
        <v>7</v>
      </c>
      <c r="C13" s="10"/>
      <c r="D13" s="9"/>
      <c r="E13" s="28"/>
      <c r="F13" s="28"/>
      <c r="G13" s="28"/>
      <c r="H13" s="26" t="str">
        <f t="shared" si="0"/>
        <v xml:space="preserve"> </v>
      </c>
      <c r="I13" s="10"/>
      <c r="J13" s="26" t="str">
        <f t="shared" si="1"/>
        <v xml:space="preserve">  </v>
      </c>
      <c r="K13" s="29"/>
      <c r="L13" s="29"/>
      <c r="M13" s="29"/>
      <c r="N13" s="26" t="str">
        <f t="shared" si="2"/>
        <v xml:space="preserve"> </v>
      </c>
    </row>
    <row r="14" spans="1:19" x14ac:dyDescent="0.25">
      <c r="A14" s="30"/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x14ac:dyDescent="0.25">
      <c r="A15" s="30"/>
      <c r="B15" s="31" t="s">
        <v>9</v>
      </c>
      <c r="C15" s="10"/>
      <c r="D15" s="9"/>
      <c r="E15" s="28"/>
      <c r="F15" s="28"/>
      <c r="G15" s="28"/>
      <c r="H15" s="26" t="str">
        <f t="shared" si="0"/>
        <v xml:space="preserve"> </v>
      </c>
      <c r="I15" s="10"/>
      <c r="J15" s="26" t="str">
        <f t="shared" si="1"/>
        <v xml:space="preserve">  </v>
      </c>
      <c r="K15" s="29"/>
      <c r="L15" s="29"/>
      <c r="M15" s="29"/>
      <c r="N15" s="26" t="str">
        <f t="shared" si="2"/>
        <v xml:space="preserve"> </v>
      </c>
    </row>
    <row r="16" spans="1:19" x14ac:dyDescent="0.25">
      <c r="A16" s="30" t="s">
        <v>178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0" t="s">
        <v>179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90" x14ac:dyDescent="0.25">
      <c r="A18" s="30" t="s">
        <v>180</v>
      </c>
      <c r="B18" s="31" t="s">
        <v>5</v>
      </c>
      <c r="C18" s="81" t="s">
        <v>539</v>
      </c>
      <c r="D18" s="9"/>
      <c r="E18" s="28" t="s">
        <v>375</v>
      </c>
      <c r="F18" s="28"/>
      <c r="G18" s="28"/>
      <c r="H18" s="26" t="str">
        <f t="shared" si="0"/>
        <v xml:space="preserve">Модули: Внеурочная деятельность  </v>
      </c>
      <c r="I18" s="10" t="s">
        <v>534</v>
      </c>
      <c r="J18" s="26" t="str">
        <f t="shared" si="1"/>
        <v xml:space="preserve">Городская выставка изобразительного творчества обучающихся ОУ г. Мурманска "Сказки Северного сияния"  1) КВД "РОВ"  </v>
      </c>
      <c r="K18" s="29"/>
      <c r="L18" s="29"/>
      <c r="M18" s="29"/>
      <c r="N18" s="26" t="str">
        <f t="shared" si="2"/>
        <v xml:space="preserve"> </v>
      </c>
    </row>
    <row r="19" spans="1:14" ht="60" x14ac:dyDescent="0.25">
      <c r="A19" s="30" t="s">
        <v>181</v>
      </c>
      <c r="B19" s="31" t="s">
        <v>6</v>
      </c>
      <c r="C19" s="81" t="s">
        <v>536</v>
      </c>
      <c r="D19" s="9"/>
      <c r="E19" s="28"/>
      <c r="F19" s="28"/>
      <c r="G19" s="28"/>
      <c r="H19" s="26" t="str">
        <f t="shared" si="0"/>
        <v xml:space="preserve"> </v>
      </c>
      <c r="I19" s="10"/>
      <c r="J19" s="26" t="e">
        <f>CONCATENATE(#REF!," ",D19," ",I19)</f>
        <v>#REF!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0" t="s">
        <v>182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x14ac:dyDescent="0.25">
      <c r="A21" s="30" t="s">
        <v>183</v>
      </c>
      <c r="B21" s="31" t="s">
        <v>8</v>
      </c>
      <c r="C21" s="10"/>
      <c r="D21" s="9"/>
      <c r="E21" s="28"/>
      <c r="F21" s="28"/>
      <c r="G21" s="28"/>
      <c r="H21" s="26" t="str">
        <f t="shared" si="0"/>
        <v xml:space="preserve"> </v>
      </c>
      <c r="I21" s="10"/>
      <c r="J21" s="26" t="str">
        <f t="shared" si="1"/>
        <v xml:space="preserve">  </v>
      </c>
      <c r="K21" s="29"/>
      <c r="L21" s="29"/>
      <c r="M21" s="29"/>
      <c r="N21" s="26" t="str">
        <f t="shared" si="2"/>
        <v xml:space="preserve"> </v>
      </c>
    </row>
    <row r="22" spans="1:14" ht="75" x14ac:dyDescent="0.25">
      <c r="A22" s="30" t="s">
        <v>184</v>
      </c>
      <c r="B22" s="31" t="s">
        <v>9</v>
      </c>
      <c r="C22" s="10"/>
      <c r="D22" s="75" t="s">
        <v>540</v>
      </c>
      <c r="E22" s="28" t="s">
        <v>375</v>
      </c>
      <c r="F22" s="28" t="s">
        <v>373</v>
      </c>
      <c r="G22" s="28"/>
      <c r="H22" s="26" t="str">
        <f t="shared" si="0"/>
        <v xml:space="preserve">Модули: Внеурочная деятельность Основные школьные дела </v>
      </c>
      <c r="I22" s="10" t="s">
        <v>483</v>
      </c>
      <c r="J22" s="26" t="str">
        <f t="shared" si="1"/>
        <v xml:space="preserve"> Концерт "8 марта"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ht="75" x14ac:dyDescent="0.25">
      <c r="A23" s="30" t="s">
        <v>185</v>
      </c>
      <c r="B23" s="31" t="s">
        <v>10</v>
      </c>
      <c r="C23" s="10" t="s">
        <v>447</v>
      </c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Международный женский день
95 лет со дня рождения чукотского писателя Ю. С. Рытхэу (1930–2008)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0" t="s">
        <v>186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90" x14ac:dyDescent="0.25">
      <c r="A25" s="30" t="s">
        <v>187</v>
      </c>
      <c r="B25" s="31" t="s">
        <v>5</v>
      </c>
      <c r="C25" s="81" t="s">
        <v>541</v>
      </c>
      <c r="D25" s="9"/>
      <c r="E25" s="28" t="s">
        <v>375</v>
      </c>
      <c r="F25" s="28"/>
      <c r="G25" s="28"/>
      <c r="H25" s="26" t="str">
        <f t="shared" si="0"/>
        <v xml:space="preserve">Модули: Внеурочная деятельность  </v>
      </c>
      <c r="I25" s="10" t="s">
        <v>534</v>
      </c>
      <c r="J25" s="26" t="str">
        <f t="shared" si="1"/>
        <v xml:space="preserve">Муниципальный фестиваль литературного творчества школьников на иностранных языках "Вдохновение - 2024"  1) КВД "РОВ"  </v>
      </c>
      <c r="K25" s="29"/>
      <c r="L25" s="29"/>
      <c r="M25" s="29"/>
      <c r="N25" s="26" t="str">
        <f t="shared" si="2"/>
        <v xml:space="preserve"> </v>
      </c>
    </row>
    <row r="26" spans="1:14" x14ac:dyDescent="0.25">
      <c r="A26" s="30" t="s">
        <v>188</v>
      </c>
      <c r="B26" s="31" t="s">
        <v>6</v>
      </c>
      <c r="C26" s="10"/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0" t="s">
        <v>189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x14ac:dyDescent="0.25">
      <c r="A28" s="30" t="s">
        <v>190</v>
      </c>
      <c r="B28" s="31" t="s">
        <v>8</v>
      </c>
      <c r="C28" s="10"/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  </v>
      </c>
      <c r="K28" s="29"/>
      <c r="L28" s="29"/>
      <c r="M28" s="29"/>
      <c r="N28" s="26" t="str">
        <f t="shared" si="2"/>
        <v xml:space="preserve"> </v>
      </c>
    </row>
    <row r="29" spans="1:14" ht="45" x14ac:dyDescent="0.25">
      <c r="A29" s="30" t="s">
        <v>191</v>
      </c>
      <c r="B29" s="31" t="s">
        <v>9</v>
      </c>
      <c r="C29" s="10" t="s">
        <v>448</v>
      </c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483</v>
      </c>
      <c r="J29" s="26" t="str">
        <f t="shared" si="1"/>
        <v>450 лет со дня выхода первой «Азбуки» Ивана Фёдорова (1574)  1)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x14ac:dyDescent="0.25">
      <c r="A30" s="30" t="s">
        <v>192</v>
      </c>
      <c r="B30" s="31" t="s">
        <v>10</v>
      </c>
      <c r="C30" s="10"/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0" t="s">
        <v>193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45" x14ac:dyDescent="0.25">
      <c r="A32" s="30" t="s">
        <v>194</v>
      </c>
      <c r="B32" s="31" t="s">
        <v>5</v>
      </c>
      <c r="C32" s="10"/>
      <c r="D32" s="9"/>
      <c r="E32" s="28" t="s">
        <v>375</v>
      </c>
      <c r="F32" s="28"/>
      <c r="G32" s="28"/>
      <c r="H32" s="26" t="str">
        <f t="shared" si="0"/>
        <v xml:space="preserve">Модули: Внеурочная деятельность  </v>
      </c>
      <c r="I32" s="10" t="s">
        <v>534</v>
      </c>
      <c r="J32" s="26" t="str">
        <f t="shared" si="1"/>
        <v xml:space="preserve">  1) КВД "РОВ"  </v>
      </c>
      <c r="K32" s="29"/>
      <c r="L32" s="29"/>
      <c r="M32" s="29"/>
      <c r="N32" s="26" t="str">
        <f t="shared" si="2"/>
        <v xml:space="preserve"> </v>
      </c>
    </row>
    <row r="33" spans="1:14" ht="45" x14ac:dyDescent="0.25">
      <c r="A33" s="30" t="s">
        <v>195</v>
      </c>
      <c r="B33" s="31" t="s">
        <v>6</v>
      </c>
      <c r="C33" s="10" t="s">
        <v>449</v>
      </c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10 лет со Дня воссоединения Крыма с Россией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0" t="s">
        <v>196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ht="30" x14ac:dyDescent="0.25">
      <c r="A35" s="30" t="s">
        <v>197</v>
      </c>
      <c r="B35" s="31" t="s">
        <v>8</v>
      </c>
      <c r="C35" s="10" t="s">
        <v>450</v>
      </c>
      <c r="D35" s="9"/>
      <c r="E35" s="28"/>
      <c r="F35" s="28"/>
      <c r="G35" s="28"/>
      <c r="H35" s="26" t="str">
        <f t="shared" si="0"/>
        <v xml:space="preserve"> </v>
      </c>
      <c r="I35" s="10"/>
      <c r="J35" s="26" t="str">
        <f t="shared" si="1"/>
        <v xml:space="preserve">Международный День Земли  </v>
      </c>
      <c r="K35" s="29"/>
      <c r="L35" s="29"/>
      <c r="M35" s="29"/>
      <c r="N35" s="26" t="str">
        <f t="shared" si="2"/>
        <v xml:space="preserve"> </v>
      </c>
    </row>
    <row r="36" spans="1:14" ht="75" x14ac:dyDescent="0.25">
      <c r="A36" s="30" t="s">
        <v>198</v>
      </c>
      <c r="B36" s="31" t="s">
        <v>9</v>
      </c>
      <c r="C36" s="10" t="s">
        <v>451</v>
      </c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483</v>
      </c>
      <c r="J36" s="26" t="str">
        <f t="shared" si="1"/>
        <v>130 лет со дня рождения российского певца, народного артиста СССР
Л. О. Утёсова (1895–1982)  1) КВД "На Севере - жить!"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x14ac:dyDescent="0.25">
      <c r="A37" s="30" t="s">
        <v>330</v>
      </c>
      <c r="B37" s="31" t="s">
        <v>10</v>
      </c>
      <c r="C37" s="10"/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  </v>
      </c>
      <c r="K37" s="29"/>
      <c r="L37" s="29"/>
      <c r="M37" s="29"/>
      <c r="N37" s="26" t="str">
        <f t="shared" si="2"/>
        <v xml:space="preserve"> </v>
      </c>
    </row>
    <row r="38" spans="1:14" x14ac:dyDescent="0.25">
      <c r="A38" s="30" t="s">
        <v>331</v>
      </c>
      <c r="B38" s="31" t="s">
        <v>11</v>
      </c>
      <c r="C38" s="10"/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  </v>
      </c>
      <c r="K38" s="29"/>
      <c r="L38" s="29"/>
      <c r="M38" s="29"/>
      <c r="N38" s="26" t="str">
        <f t="shared" si="2"/>
        <v xml:space="preserve"> </v>
      </c>
    </row>
    <row r="39" spans="1:14" ht="45" x14ac:dyDescent="0.25">
      <c r="A39" s="30" t="s">
        <v>332</v>
      </c>
      <c r="B39" s="31" t="s">
        <v>5</v>
      </c>
      <c r="C39" s="10"/>
      <c r="D39" s="9"/>
      <c r="E39" s="28" t="s">
        <v>375</v>
      </c>
      <c r="F39" s="28"/>
      <c r="G39" s="28"/>
      <c r="H39" s="26" t="str">
        <f t="shared" si="0"/>
        <v xml:space="preserve">Модули: Внеурочная деятельность  </v>
      </c>
      <c r="I39" s="10" t="s">
        <v>534</v>
      </c>
      <c r="J39" s="26" t="str">
        <f t="shared" si="1"/>
        <v xml:space="preserve">  1) КВД "РОВ"  </v>
      </c>
      <c r="K39" s="29"/>
      <c r="L39" s="29"/>
      <c r="M39" s="29"/>
      <c r="N39" s="26" t="str">
        <f t="shared" si="2"/>
        <v xml:space="preserve"> </v>
      </c>
    </row>
    <row r="40" spans="1:14" ht="30" x14ac:dyDescent="0.25">
      <c r="A40" s="30" t="s">
        <v>199</v>
      </c>
      <c r="B40" s="31" t="s">
        <v>6</v>
      </c>
      <c r="C40" s="10" t="s">
        <v>452</v>
      </c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День работника культуры  </v>
      </c>
      <c r="K40" s="29"/>
      <c r="L40" s="29"/>
      <c r="M40" s="29"/>
      <c r="N40" s="26" t="str">
        <f t="shared" si="2"/>
        <v xml:space="preserve"> </v>
      </c>
    </row>
    <row r="41" spans="1:14" x14ac:dyDescent="0.25">
      <c r="A41" s="30" t="s">
        <v>200</v>
      </c>
      <c r="B41" s="31" t="s">
        <v>7</v>
      </c>
      <c r="C41" s="10"/>
      <c r="D41" s="9"/>
      <c r="E41" s="28"/>
      <c r="F41" s="28"/>
      <c r="G41" s="28"/>
      <c r="H41" s="26" t="str">
        <f t="shared" si="0"/>
        <v xml:space="preserve"> </v>
      </c>
      <c r="I41" s="10"/>
      <c r="J41" s="26" t="str">
        <f t="shared" si="1"/>
        <v xml:space="preserve">  </v>
      </c>
      <c r="K41" s="29"/>
      <c r="L41" s="29"/>
      <c r="M41" s="29"/>
      <c r="N41" s="26" t="str">
        <f t="shared" si="2"/>
        <v xml:space="preserve"> </v>
      </c>
    </row>
    <row r="42" spans="1:14" ht="30" x14ac:dyDescent="0.25">
      <c r="A42" s="30" t="s">
        <v>201</v>
      </c>
      <c r="B42" s="31" t="s">
        <v>8</v>
      </c>
      <c r="C42" s="10" t="s">
        <v>453</v>
      </c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Международный день театра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0" t="s">
        <v>202</v>
      </c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0" t="s">
        <v>203</v>
      </c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0" t="s">
        <v>204</v>
      </c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0" t="s">
        <v>205</v>
      </c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7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7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7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7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Лист9">
    <pageSetUpPr fitToPage="1"/>
  </sheetPr>
  <dimension ref="A1:S50"/>
  <sheetViews>
    <sheetView topLeftCell="A30" zoomScale="85" zoomScaleNormal="85" workbookViewId="0">
      <selection activeCell="I36" sqref="I36"/>
    </sheetView>
  </sheetViews>
  <sheetFormatPr defaultRowHeight="15" x14ac:dyDescent="0.25"/>
  <cols>
    <col min="1" max="1" width="10.140625" bestFit="1" customWidth="1"/>
    <col min="2" max="2" width="9.5703125" customWidth="1"/>
    <col min="3" max="4" width="24" bestFit="1" customWidth="1"/>
    <col min="5" max="6" width="14.7109375" style="22" customWidth="1"/>
    <col min="7" max="7" width="12.28515625" style="22" hidden="1" customWidth="1"/>
    <col min="8" max="8" width="19.140625" hidden="1" customWidth="1"/>
    <col min="9" max="9" width="32.5703125" customWidth="1"/>
    <col min="10" max="10" width="32.5703125" hidden="1" customWidth="1"/>
    <col min="11" max="13" width="11.5703125" customWidth="1"/>
    <col min="14" max="14" width="26.7109375" hidden="1" customWidth="1"/>
    <col min="15" max="15" width="4.28515625" style="6" customWidth="1"/>
    <col min="23" max="23" width="43.7109375" customWidth="1"/>
  </cols>
  <sheetData>
    <row r="1" spans="1:19" ht="28.5" x14ac:dyDescent="0.45">
      <c r="A1" s="93" t="s">
        <v>59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13"/>
    </row>
    <row r="2" spans="1:19" ht="36" customHeight="1" thickBot="1" x14ac:dyDescent="0.3">
      <c r="A2" s="106" t="s">
        <v>401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9"/>
    </row>
    <row r="3" spans="1:19" ht="36" customHeight="1" thickBot="1" x14ac:dyDescent="0.3">
      <c r="A3" s="100" t="s">
        <v>52</v>
      </c>
      <c r="B3" s="101"/>
      <c r="C3" s="98"/>
      <c r="D3" s="99"/>
      <c r="E3" s="99"/>
      <c r="F3" s="99"/>
      <c r="G3" s="99"/>
      <c r="H3" s="99"/>
      <c r="I3" s="99"/>
      <c r="J3" s="99"/>
      <c r="K3" s="99"/>
      <c r="L3" s="23"/>
      <c r="M3" s="23"/>
      <c r="N3" s="23"/>
      <c r="O3" s="15" t="s">
        <v>343</v>
      </c>
      <c r="P3" s="94" t="s">
        <v>342</v>
      </c>
      <c r="Q3" s="95"/>
      <c r="R3" s="95"/>
      <c r="S3" s="95"/>
    </row>
    <row r="4" spans="1:19" ht="18" customHeight="1" thickBot="1" x14ac:dyDescent="0.3">
      <c r="A4" s="102" t="s">
        <v>337</v>
      </c>
      <c r="B4" s="103"/>
      <c r="C4" s="111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3"/>
      <c r="O4" s="16" t="s">
        <v>343</v>
      </c>
      <c r="P4" s="94" t="s">
        <v>344</v>
      </c>
      <c r="Q4" s="95"/>
      <c r="R4" s="95"/>
      <c r="S4" s="95"/>
    </row>
    <row r="5" spans="1:19" ht="19.5" thickBot="1" x14ac:dyDescent="0.3">
      <c r="A5" s="96" t="s">
        <v>338</v>
      </c>
      <c r="B5" s="97"/>
      <c r="C5" s="111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3"/>
      <c r="O5" s="17" t="s">
        <v>343</v>
      </c>
      <c r="P5" s="94"/>
      <c r="Q5" s="95"/>
      <c r="R5" s="95"/>
      <c r="S5" s="95"/>
    </row>
    <row r="6" spans="1:19" ht="19.5" thickBot="1" x14ac:dyDescent="0.3">
      <c r="A6" s="96" t="s">
        <v>339</v>
      </c>
      <c r="B6" s="97"/>
      <c r="C6" s="111" t="s">
        <v>542</v>
      </c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3"/>
      <c r="O6" s="17" t="s">
        <v>343</v>
      </c>
      <c r="P6" s="94"/>
      <c r="Q6" s="95"/>
      <c r="R6" s="95"/>
      <c r="S6" s="95"/>
    </row>
    <row r="7" spans="1:19" ht="19.5" thickBot="1" x14ac:dyDescent="0.3">
      <c r="A7" s="96" t="s">
        <v>340</v>
      </c>
      <c r="B7" s="97"/>
      <c r="C7" s="111"/>
      <c r="D7" s="112"/>
      <c r="E7" s="112"/>
      <c r="F7" s="112"/>
      <c r="G7" s="112"/>
      <c r="H7" s="112"/>
      <c r="I7" s="112"/>
      <c r="J7" s="112"/>
      <c r="K7" s="112"/>
      <c r="L7" s="112"/>
      <c r="M7" s="112"/>
      <c r="N7" s="113"/>
      <c r="O7" s="17" t="s">
        <v>343</v>
      </c>
      <c r="P7" s="94"/>
      <c r="Q7" s="95"/>
      <c r="R7" s="95"/>
      <c r="S7" s="95"/>
    </row>
    <row r="8" spans="1:19" ht="19.5" thickBot="1" x14ac:dyDescent="0.3">
      <c r="A8" s="96" t="s">
        <v>341</v>
      </c>
      <c r="B8" s="97"/>
      <c r="C8" s="111"/>
      <c r="D8" s="112"/>
      <c r="E8" s="112"/>
      <c r="F8" s="112"/>
      <c r="G8" s="112"/>
      <c r="H8" s="112"/>
      <c r="I8" s="112"/>
      <c r="J8" s="112"/>
      <c r="K8" s="112"/>
      <c r="L8" s="112"/>
      <c r="M8" s="112"/>
      <c r="N8" s="113"/>
      <c r="O8" s="17" t="s">
        <v>343</v>
      </c>
      <c r="P8" s="94"/>
      <c r="Q8" s="95"/>
      <c r="R8" s="95"/>
      <c r="S8" s="95"/>
    </row>
    <row r="9" spans="1:19" ht="19.5" thickBot="1" x14ac:dyDescent="0.3">
      <c r="A9" s="104" t="s">
        <v>345</v>
      </c>
      <c r="B9" s="105"/>
      <c r="C9" s="111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3"/>
      <c r="O9" s="18" t="s">
        <v>343</v>
      </c>
      <c r="P9" s="94"/>
      <c r="Q9" s="95"/>
      <c r="R9" s="95"/>
      <c r="S9" s="95"/>
    </row>
    <row r="10" spans="1:19" ht="69.599999999999994" customHeight="1" thickBot="1" x14ac:dyDescent="0.3">
      <c r="A10" s="7" t="s">
        <v>1</v>
      </c>
      <c r="B10" s="8" t="s">
        <v>2</v>
      </c>
      <c r="C10" s="14" t="s">
        <v>31</v>
      </c>
      <c r="D10" s="14" t="s">
        <v>0</v>
      </c>
      <c r="E10" s="107" t="s">
        <v>394</v>
      </c>
      <c r="F10" s="108"/>
      <c r="G10" s="109"/>
      <c r="H10" s="70" t="s">
        <v>372</v>
      </c>
      <c r="I10" s="14" t="s">
        <v>392</v>
      </c>
      <c r="J10" s="71" t="s">
        <v>396</v>
      </c>
      <c r="K10" s="110" t="s">
        <v>395</v>
      </c>
      <c r="L10" s="110"/>
      <c r="M10" s="110"/>
      <c r="N10" s="72" t="s">
        <v>393</v>
      </c>
    </row>
    <row r="11" spans="1:19" x14ac:dyDescent="0.25">
      <c r="A11" s="30"/>
      <c r="B11" s="31" t="s">
        <v>5</v>
      </c>
      <c r="C11" s="9"/>
      <c r="D11" s="9"/>
      <c r="E11" s="28"/>
      <c r="F11" s="28"/>
      <c r="G11" s="28"/>
      <c r="H11" s="26" t="str">
        <f t="shared" ref="H11:H50" si="0">IF(E11&lt;&gt;0,CONCATENATE("Модули: ",E11," ",F11," ",G11)," ")</f>
        <v xml:space="preserve"> </v>
      </c>
      <c r="I11" s="10"/>
      <c r="J11" s="26" t="str">
        <f t="shared" ref="J11:J50" si="1">CONCATENATE(C11," ",D11," ",I11)</f>
        <v xml:space="preserve">  </v>
      </c>
      <c r="K11" s="29"/>
      <c r="L11" s="29"/>
      <c r="M11" s="29"/>
      <c r="N11" s="26" t="str">
        <f t="shared" ref="N11:N50" si="2">IF(K11&lt;&gt;0,CONCATENATE("Направления: ",K11," ",L11," ",M11)," ")</f>
        <v xml:space="preserve"> </v>
      </c>
    </row>
    <row r="12" spans="1:19" ht="90" x14ac:dyDescent="0.25">
      <c r="A12" s="30" t="s">
        <v>206</v>
      </c>
      <c r="B12" s="31" t="s">
        <v>6</v>
      </c>
      <c r="C12" s="82" t="s">
        <v>543</v>
      </c>
      <c r="D12" s="9"/>
      <c r="E12" s="28" t="s">
        <v>380</v>
      </c>
      <c r="F12" s="28"/>
      <c r="G12" s="28"/>
      <c r="H12" s="26" t="str">
        <f t="shared" si="0"/>
        <v xml:space="preserve">Модули: Профилактика и безопасность  </v>
      </c>
      <c r="I12" s="10"/>
      <c r="J12" s="26" t="str">
        <f t="shared" si="1"/>
        <v xml:space="preserve">Муниципальный этап Всероссийского конкурса детского рисунка об охране руда «Вера, Надежда, любовь»  </v>
      </c>
      <c r="K12" s="29" t="s">
        <v>391</v>
      </c>
      <c r="L12" s="29"/>
      <c r="M12" s="29"/>
      <c r="N12" s="26" t="str">
        <f t="shared" si="2"/>
        <v xml:space="preserve">Направления: Эстетическое  </v>
      </c>
    </row>
    <row r="13" spans="1:19" ht="45" x14ac:dyDescent="0.25">
      <c r="A13" s="33" t="s">
        <v>207</v>
      </c>
      <c r="B13" s="31" t="s">
        <v>7</v>
      </c>
      <c r="C13" s="10"/>
      <c r="D13" s="83" t="s">
        <v>544</v>
      </c>
      <c r="E13" s="28" t="s">
        <v>379</v>
      </c>
      <c r="F13" s="28"/>
      <c r="G13" s="28"/>
      <c r="H13" s="26" t="str">
        <f t="shared" si="0"/>
        <v xml:space="preserve">Модули: Взаимодействие с родителями  </v>
      </c>
      <c r="I13" s="10"/>
      <c r="J13" s="26" t="str">
        <f t="shared" si="1"/>
        <v xml:space="preserve"> Экологическая акция "Миллион Родине" (сбор макулатуры) </v>
      </c>
      <c r="K13" s="29" t="s">
        <v>390</v>
      </c>
      <c r="L13" s="29"/>
      <c r="M13" s="29"/>
      <c r="N13" s="26" t="str">
        <f t="shared" si="2"/>
        <v xml:space="preserve">Направления: Экологическое  </v>
      </c>
    </row>
    <row r="14" spans="1:19" x14ac:dyDescent="0.25">
      <c r="A14" s="33" t="s">
        <v>208</v>
      </c>
      <c r="B14" s="31" t="s">
        <v>8</v>
      </c>
      <c r="C14" s="10"/>
      <c r="D14" s="9"/>
      <c r="E14" s="28"/>
      <c r="F14" s="28"/>
      <c r="G14" s="28"/>
      <c r="H14" s="26" t="str">
        <f t="shared" si="0"/>
        <v xml:space="preserve"> </v>
      </c>
      <c r="I14" s="10"/>
      <c r="J14" s="26" t="str">
        <f t="shared" si="1"/>
        <v xml:space="preserve">  </v>
      </c>
      <c r="K14" s="29"/>
      <c r="L14" s="29"/>
      <c r="M14" s="29"/>
      <c r="N14" s="26" t="str">
        <f t="shared" si="2"/>
        <v xml:space="preserve"> </v>
      </c>
    </row>
    <row r="15" spans="1:19" ht="45" x14ac:dyDescent="0.25">
      <c r="A15" s="33" t="s">
        <v>209</v>
      </c>
      <c r="B15" s="31" t="s">
        <v>9</v>
      </c>
      <c r="C15" s="10"/>
      <c r="D15" s="9"/>
      <c r="E15" s="28" t="s">
        <v>375</v>
      </c>
      <c r="F15" s="28"/>
      <c r="G15" s="28"/>
      <c r="H15" s="26" t="str">
        <f t="shared" si="0"/>
        <v xml:space="preserve">Модули: Внеурочная деятельность  </v>
      </c>
      <c r="I15" s="10" t="s">
        <v>483</v>
      </c>
      <c r="J15" s="26" t="str">
        <f t="shared" si="1"/>
        <v xml:space="preserve">  1) КВД "На Севере - жить!"</v>
      </c>
      <c r="K15" s="29" t="s">
        <v>386</v>
      </c>
      <c r="L15" s="29"/>
      <c r="M15" s="29"/>
      <c r="N15" s="26" t="str">
        <f t="shared" si="2"/>
        <v xml:space="preserve">Направления: Патриотическое  </v>
      </c>
    </row>
    <row r="16" spans="1:19" x14ac:dyDescent="0.25">
      <c r="A16" s="33" t="s">
        <v>210</v>
      </c>
      <c r="B16" s="31" t="s">
        <v>10</v>
      </c>
      <c r="C16" s="10"/>
      <c r="D16" s="9"/>
      <c r="E16" s="28"/>
      <c r="F16" s="28"/>
      <c r="G16" s="28"/>
      <c r="H16" s="26" t="str">
        <f t="shared" si="0"/>
        <v xml:space="preserve"> </v>
      </c>
      <c r="I16" s="10"/>
      <c r="J16" s="26" t="str">
        <f t="shared" si="1"/>
        <v xml:space="preserve">  </v>
      </c>
      <c r="K16" s="29"/>
      <c r="L16" s="29"/>
      <c r="M16" s="29"/>
      <c r="N16" s="26" t="str">
        <f t="shared" si="2"/>
        <v xml:space="preserve"> </v>
      </c>
    </row>
    <row r="17" spans="1:14" x14ac:dyDescent="0.25">
      <c r="A17" s="33" t="s">
        <v>211</v>
      </c>
      <c r="B17" s="31" t="s">
        <v>11</v>
      </c>
      <c r="C17" s="10"/>
      <c r="D17" s="9"/>
      <c r="E17" s="28"/>
      <c r="F17" s="28"/>
      <c r="G17" s="28"/>
      <c r="H17" s="26" t="str">
        <f t="shared" si="0"/>
        <v xml:space="preserve"> </v>
      </c>
      <c r="I17" s="10"/>
      <c r="J17" s="26" t="str">
        <f t="shared" si="1"/>
        <v xml:space="preserve">  </v>
      </c>
      <c r="K17" s="29"/>
      <c r="L17" s="29"/>
      <c r="M17" s="29"/>
      <c r="N17" s="26" t="str">
        <f t="shared" si="2"/>
        <v xml:space="preserve"> </v>
      </c>
    </row>
    <row r="18" spans="1:14" ht="75" x14ac:dyDescent="0.25">
      <c r="A18" s="33" t="s">
        <v>212</v>
      </c>
      <c r="B18" s="31" t="s">
        <v>5</v>
      </c>
      <c r="C18" s="10" t="s">
        <v>454</v>
      </c>
      <c r="D18" s="9"/>
      <c r="E18" s="28" t="s">
        <v>375</v>
      </c>
      <c r="F18" s="28" t="s">
        <v>380</v>
      </c>
      <c r="G18" s="28"/>
      <c r="H18" s="26" t="str">
        <f t="shared" si="0"/>
        <v xml:space="preserve">Модули: Внеурочная деятельность Профилактика и безопасность </v>
      </c>
      <c r="I18" s="10" t="s">
        <v>545</v>
      </c>
      <c r="J18" s="26" t="str">
        <f t="shared" si="1"/>
        <v>Всемирный день здоровья  1) КВД "РОВ"                                                    2) Беседы о правилах безопасного поведения  (Инструкции № 7, 17, 20, 21, 22)</v>
      </c>
      <c r="K18" s="29"/>
      <c r="L18" s="29"/>
      <c r="M18" s="29"/>
      <c r="N18" s="26" t="str">
        <f t="shared" si="2"/>
        <v xml:space="preserve"> </v>
      </c>
    </row>
    <row r="19" spans="1:14" x14ac:dyDescent="0.25">
      <c r="A19" s="33" t="s">
        <v>213</v>
      </c>
      <c r="B19" s="31" t="s">
        <v>6</v>
      </c>
      <c r="C19" s="10"/>
      <c r="D19" s="9"/>
      <c r="E19" s="28"/>
      <c r="F19" s="28"/>
      <c r="G19" s="28"/>
      <c r="H19" s="26" t="str">
        <f t="shared" si="0"/>
        <v xml:space="preserve"> </v>
      </c>
      <c r="I19" s="10"/>
      <c r="J19" s="26" t="str">
        <f t="shared" si="1"/>
        <v xml:space="preserve">  </v>
      </c>
      <c r="K19" s="29"/>
      <c r="L19" s="29"/>
      <c r="M19" s="29"/>
      <c r="N19" s="26" t="str">
        <f t="shared" si="2"/>
        <v xml:space="preserve"> </v>
      </c>
    </row>
    <row r="20" spans="1:14" x14ac:dyDescent="0.25">
      <c r="A20" s="33" t="s">
        <v>214</v>
      </c>
      <c r="B20" s="31" t="s">
        <v>7</v>
      </c>
      <c r="C20" s="10"/>
      <c r="D20" s="9"/>
      <c r="E20" s="28"/>
      <c r="F20" s="28"/>
      <c r="G20" s="28"/>
      <c r="H20" s="26" t="str">
        <f t="shared" si="0"/>
        <v xml:space="preserve"> </v>
      </c>
      <c r="I20" s="10"/>
      <c r="J20" s="26" t="str">
        <f t="shared" si="1"/>
        <v xml:space="preserve">  </v>
      </c>
      <c r="K20" s="29"/>
      <c r="L20" s="29"/>
      <c r="M20" s="29"/>
      <c r="N20" s="26" t="str">
        <f t="shared" si="2"/>
        <v xml:space="preserve"> </v>
      </c>
    </row>
    <row r="21" spans="1:14" ht="75" x14ac:dyDescent="0.25">
      <c r="A21" s="33" t="s">
        <v>215</v>
      </c>
      <c r="B21" s="31" t="s">
        <v>8</v>
      </c>
      <c r="C21" s="10"/>
      <c r="D21" s="9"/>
      <c r="E21" s="28"/>
      <c r="F21" s="28" t="s">
        <v>380</v>
      </c>
      <c r="G21" s="28"/>
      <c r="H21" s="26" t="str">
        <f t="shared" si="0"/>
        <v xml:space="preserve"> </v>
      </c>
      <c r="I21" s="10" t="s">
        <v>547</v>
      </c>
      <c r="J21" s="26" t="str">
        <f t="shared" si="1"/>
        <v xml:space="preserve">  1)Занятие по БДД "Правила перехода улиц и перекрестков
." Беседы о правилах безопасного поведения  (Инструкции № 15,18, 20,21, 22)</v>
      </c>
      <c r="K21" s="29"/>
      <c r="L21" s="29"/>
      <c r="M21" s="29"/>
      <c r="N21" s="26" t="str">
        <f t="shared" si="2"/>
        <v xml:space="preserve"> </v>
      </c>
    </row>
    <row r="22" spans="1:14" ht="45" x14ac:dyDescent="0.25">
      <c r="A22" s="33" t="s">
        <v>216</v>
      </c>
      <c r="B22" s="31" t="s">
        <v>9</v>
      </c>
      <c r="C22" s="10"/>
      <c r="D22" s="9"/>
      <c r="E22" s="28" t="s">
        <v>375</v>
      </c>
      <c r="F22" s="28"/>
      <c r="G22" s="28"/>
      <c r="H22" s="26" t="str">
        <f t="shared" si="0"/>
        <v xml:space="preserve">Модули: Внеурочная деятельность  </v>
      </c>
      <c r="I22" s="10" t="s">
        <v>483</v>
      </c>
      <c r="J22" s="26" t="str">
        <f t="shared" si="1"/>
        <v xml:space="preserve">  1) КВД "На Севере - жить!"</v>
      </c>
      <c r="K22" s="29" t="s">
        <v>386</v>
      </c>
      <c r="L22" s="29"/>
      <c r="M22" s="29"/>
      <c r="N22" s="26" t="str">
        <f t="shared" si="2"/>
        <v xml:space="preserve">Направления: Патриотическое  </v>
      </c>
    </row>
    <row r="23" spans="1:14" x14ac:dyDescent="0.25">
      <c r="A23" s="33" t="s">
        <v>217</v>
      </c>
      <c r="B23" s="31" t="s">
        <v>10</v>
      </c>
      <c r="C23" s="10" t="s">
        <v>359</v>
      </c>
      <c r="D23" s="9"/>
      <c r="E23" s="28"/>
      <c r="F23" s="28"/>
      <c r="G23" s="28"/>
      <c r="H23" s="26" t="str">
        <f t="shared" si="0"/>
        <v xml:space="preserve"> </v>
      </c>
      <c r="I23" s="10"/>
      <c r="J23" s="26" t="str">
        <f t="shared" si="1"/>
        <v xml:space="preserve">День космонавтики  </v>
      </c>
      <c r="K23" s="29"/>
      <c r="L23" s="29"/>
      <c r="M23" s="29"/>
      <c r="N23" s="26" t="str">
        <f t="shared" si="2"/>
        <v xml:space="preserve"> </v>
      </c>
    </row>
    <row r="24" spans="1:14" x14ac:dyDescent="0.25">
      <c r="A24" s="33" t="s">
        <v>218</v>
      </c>
      <c r="B24" s="31" t="s">
        <v>11</v>
      </c>
      <c r="C24" s="10"/>
      <c r="D24" s="9"/>
      <c r="E24" s="28"/>
      <c r="F24" s="28"/>
      <c r="G24" s="28"/>
      <c r="H24" s="26" t="str">
        <f t="shared" si="0"/>
        <v xml:space="preserve"> </v>
      </c>
      <c r="I24" s="10"/>
      <c r="J24" s="26" t="str">
        <f t="shared" si="1"/>
        <v xml:space="preserve">  </v>
      </c>
      <c r="K24" s="29"/>
      <c r="L24" s="29"/>
      <c r="M24" s="29"/>
      <c r="N24" s="26" t="str">
        <f t="shared" si="2"/>
        <v xml:space="preserve"> </v>
      </c>
    </row>
    <row r="25" spans="1:14" ht="75" x14ac:dyDescent="0.25">
      <c r="A25" s="33" t="s">
        <v>219</v>
      </c>
      <c r="B25" s="31" t="s">
        <v>5</v>
      </c>
      <c r="C25" s="10"/>
      <c r="D25" s="9" t="s">
        <v>548</v>
      </c>
      <c r="E25" s="28" t="s">
        <v>375</v>
      </c>
      <c r="F25" s="28"/>
      <c r="G25" s="28"/>
      <c r="H25" s="26" t="str">
        <f t="shared" si="0"/>
        <v xml:space="preserve">Модули: Внеурочная деятельность  </v>
      </c>
      <c r="I25" s="10" t="s">
        <v>549</v>
      </c>
      <c r="J25" s="26" t="str">
        <f t="shared" si="1"/>
        <v xml:space="preserve"> Профилактическая акция "Неделя безопасности в сети "Интернет" 1) КВД "РОВ"                                       2) Беседы о правилах безопасности в сети Интернет</v>
      </c>
      <c r="K25" s="29"/>
      <c r="L25" s="29"/>
      <c r="M25" s="29"/>
      <c r="N25" s="26" t="str">
        <f t="shared" si="2"/>
        <v xml:space="preserve"> </v>
      </c>
    </row>
    <row r="26" spans="1:14" x14ac:dyDescent="0.25">
      <c r="A26" s="33" t="s">
        <v>220</v>
      </c>
      <c r="B26" s="31" t="s">
        <v>6</v>
      </c>
      <c r="C26" s="10"/>
      <c r="D26" s="9"/>
      <c r="E26" s="28"/>
      <c r="F26" s="28"/>
      <c r="G26" s="28"/>
      <c r="H26" s="26" t="str">
        <f t="shared" si="0"/>
        <v xml:space="preserve"> </v>
      </c>
      <c r="I26" s="10"/>
      <c r="J26" s="26" t="str">
        <f t="shared" si="1"/>
        <v xml:space="preserve">  </v>
      </c>
      <c r="K26" s="29"/>
      <c r="L26" s="29"/>
      <c r="M26" s="29"/>
      <c r="N26" s="26" t="str">
        <f t="shared" si="2"/>
        <v xml:space="preserve"> </v>
      </c>
    </row>
    <row r="27" spans="1:14" x14ac:dyDescent="0.25">
      <c r="A27" s="33" t="s">
        <v>221</v>
      </c>
      <c r="B27" s="31" t="s">
        <v>7</v>
      </c>
      <c r="C27" s="10"/>
      <c r="D27" s="9"/>
      <c r="E27" s="28"/>
      <c r="F27" s="28"/>
      <c r="G27" s="28"/>
      <c r="H27" s="26" t="str">
        <f t="shared" si="0"/>
        <v xml:space="preserve"> </v>
      </c>
      <c r="I27" s="10"/>
      <c r="J27" s="26" t="str">
        <f t="shared" si="1"/>
        <v xml:space="preserve">  </v>
      </c>
      <c r="K27" s="29"/>
      <c r="L27" s="29"/>
      <c r="M27" s="29"/>
      <c r="N27" s="26" t="str">
        <f t="shared" si="2"/>
        <v xml:space="preserve"> </v>
      </c>
    </row>
    <row r="28" spans="1:14" ht="60" x14ac:dyDescent="0.25">
      <c r="A28" s="33" t="s">
        <v>222</v>
      </c>
      <c r="B28" s="31" t="s">
        <v>8</v>
      </c>
      <c r="C28" s="10" t="s">
        <v>455</v>
      </c>
      <c r="D28" s="9"/>
      <c r="E28" s="28"/>
      <c r="F28" s="28"/>
      <c r="G28" s="28"/>
      <c r="H28" s="26" t="str">
        <f t="shared" si="0"/>
        <v xml:space="preserve"> </v>
      </c>
      <c r="I28" s="10"/>
      <c r="J28" s="26" t="str">
        <f t="shared" si="1"/>
        <v xml:space="preserve">280 лет со дня рождения русского живописца-пейзажиста С. Ф. Щедрина (1745–1804)  </v>
      </c>
      <c r="K28" s="29"/>
      <c r="L28" s="29"/>
      <c r="M28" s="29"/>
      <c r="N28" s="26" t="str">
        <f t="shared" si="2"/>
        <v xml:space="preserve"> </v>
      </c>
    </row>
    <row r="29" spans="1:14" ht="120" x14ac:dyDescent="0.25">
      <c r="A29" s="33" t="s">
        <v>223</v>
      </c>
      <c r="B29" s="31" t="s">
        <v>9</v>
      </c>
      <c r="C29" s="10" t="s">
        <v>456</v>
      </c>
      <c r="D29" s="9"/>
      <c r="E29" s="28" t="s">
        <v>375</v>
      </c>
      <c r="F29" s="28"/>
      <c r="G29" s="28"/>
      <c r="H29" s="26" t="str">
        <f t="shared" si="0"/>
        <v xml:space="preserve">Модули: Внеурочная деятельность  </v>
      </c>
      <c r="I29" s="10" t="s">
        <v>483</v>
      </c>
      <c r="J29" s="26" t="str">
        <f t="shared" si="1"/>
        <v>День воинской славы России. День победы русских воинов князя А. Невского
над немецкими рыцарями на Чудском озере (Ледовое побоище, 1242)  1) КВД "На Севере - жить!"</v>
      </c>
      <c r="K29" s="29" t="s">
        <v>386</v>
      </c>
      <c r="L29" s="29"/>
      <c r="M29" s="29"/>
      <c r="N29" s="26" t="str">
        <f t="shared" si="2"/>
        <v xml:space="preserve">Направления: Патриотическое  </v>
      </c>
    </row>
    <row r="30" spans="1:14" ht="90" x14ac:dyDescent="0.25">
      <c r="A30" s="33" t="s">
        <v>224</v>
      </c>
      <c r="B30" s="31" t="s">
        <v>10</v>
      </c>
      <c r="C30" s="10" t="s">
        <v>457</v>
      </c>
      <c r="D30" s="9"/>
      <c r="E30" s="28"/>
      <c r="F30" s="28"/>
      <c r="G30" s="28"/>
      <c r="H30" s="26" t="str">
        <f t="shared" si="0"/>
        <v xml:space="preserve"> </v>
      </c>
      <c r="I30" s="10"/>
      <c r="J30" s="26" t="str">
        <f t="shared" si="1"/>
        <v xml:space="preserve">День памяти о геноциде советского народа нацистами и их пособниками
в годы Великой Отечественной войны  </v>
      </c>
      <c r="K30" s="29"/>
      <c r="L30" s="29"/>
      <c r="M30" s="29"/>
      <c r="N30" s="26" t="str">
        <f t="shared" si="2"/>
        <v xml:space="preserve"> </v>
      </c>
    </row>
    <row r="31" spans="1:14" x14ac:dyDescent="0.25">
      <c r="A31" s="33" t="s">
        <v>225</v>
      </c>
      <c r="B31" s="31" t="s">
        <v>11</v>
      </c>
      <c r="C31" s="10"/>
      <c r="D31" s="9"/>
      <c r="E31" s="28"/>
      <c r="F31" s="28"/>
      <c r="G31" s="28"/>
      <c r="H31" s="26" t="str">
        <f t="shared" si="0"/>
        <v xml:space="preserve"> </v>
      </c>
      <c r="I31" s="10"/>
      <c r="J31" s="26" t="str">
        <f t="shared" si="1"/>
        <v xml:space="preserve">  </v>
      </c>
      <c r="K31" s="29"/>
      <c r="L31" s="29"/>
      <c r="M31" s="29"/>
      <c r="N31" s="26" t="str">
        <f t="shared" si="2"/>
        <v xml:space="preserve"> </v>
      </c>
    </row>
    <row r="32" spans="1:14" ht="150" x14ac:dyDescent="0.25">
      <c r="A32" s="33" t="s">
        <v>226</v>
      </c>
      <c r="B32" s="31" t="s">
        <v>5</v>
      </c>
      <c r="C32" s="81" t="s">
        <v>551</v>
      </c>
      <c r="D32" s="76" t="s">
        <v>550</v>
      </c>
      <c r="E32" s="28" t="s">
        <v>375</v>
      </c>
      <c r="F32" s="28" t="s">
        <v>373</v>
      </c>
      <c r="G32" s="28"/>
      <c r="H32" s="26" t="str">
        <f t="shared" si="0"/>
        <v xml:space="preserve">Модули: Внеурочная деятельность Основные школьные дела </v>
      </c>
      <c r="I32" s="10" t="s">
        <v>546</v>
      </c>
      <c r="J32" s="26" t="str">
        <f t="shared" si="1"/>
        <v xml:space="preserve">Городская дистанционная выставка декоративно-пракладного искусства "Фантазии полёт и рук творенье…" Подготовка к празднованию Дня победы: изготовление стенгазет,  акция "Окна победы", акция "Война в истории моей семьи". Концерт "Песни Великой Победы" - 08.05.25 1) КВД "РОВ" </v>
      </c>
      <c r="K32" s="29" t="s">
        <v>387</v>
      </c>
      <c r="L32" s="29" t="s">
        <v>391</v>
      </c>
      <c r="M32" s="29" t="s">
        <v>386</v>
      </c>
      <c r="N32" s="26" t="str">
        <f t="shared" si="2"/>
        <v>Направления: Трудовое Эстетическое Патриотическое</v>
      </c>
    </row>
    <row r="33" spans="1:14" x14ac:dyDescent="0.25">
      <c r="A33" s="33" t="s">
        <v>227</v>
      </c>
      <c r="B33" s="31" t="s">
        <v>6</v>
      </c>
      <c r="C33" s="10" t="s">
        <v>458</v>
      </c>
      <c r="D33" s="9"/>
      <c r="E33" s="28"/>
      <c r="F33" s="28"/>
      <c r="G33" s="28"/>
      <c r="H33" s="26" t="str">
        <f t="shared" si="0"/>
        <v xml:space="preserve"> </v>
      </c>
      <c r="I33" s="10"/>
      <c r="J33" s="26" t="str">
        <f t="shared" si="1"/>
        <v xml:space="preserve">Всемирный день Земли  </v>
      </c>
      <c r="K33" s="29"/>
      <c r="L33" s="29"/>
      <c r="M33" s="29"/>
      <c r="N33" s="26" t="str">
        <f t="shared" si="2"/>
        <v xml:space="preserve"> </v>
      </c>
    </row>
    <row r="34" spans="1:14" x14ac:dyDescent="0.25">
      <c r="A34" s="33" t="s">
        <v>228</v>
      </c>
      <c r="B34" s="31" t="s">
        <v>7</v>
      </c>
      <c r="C34" s="10"/>
      <c r="D34" s="9"/>
      <c r="E34" s="28"/>
      <c r="F34" s="28"/>
      <c r="G34" s="28"/>
      <c r="H34" s="26" t="str">
        <f t="shared" si="0"/>
        <v xml:space="preserve"> </v>
      </c>
      <c r="I34" s="10"/>
      <c r="J34" s="26" t="str">
        <f t="shared" si="1"/>
        <v xml:space="preserve">  </v>
      </c>
      <c r="K34" s="29"/>
      <c r="L34" s="29"/>
      <c r="M34" s="29"/>
      <c r="N34" s="26" t="str">
        <f t="shared" si="2"/>
        <v xml:space="preserve"> </v>
      </c>
    </row>
    <row r="35" spans="1:14" ht="90" x14ac:dyDescent="0.25">
      <c r="A35" s="33" t="s">
        <v>333</v>
      </c>
      <c r="B35" s="31" t="s">
        <v>8</v>
      </c>
      <c r="C35" s="10"/>
      <c r="D35" s="9"/>
      <c r="E35" s="28"/>
      <c r="F35" s="28" t="s">
        <v>380</v>
      </c>
      <c r="G35" s="28"/>
      <c r="H35" s="26" t="str">
        <f t="shared" si="0"/>
        <v xml:space="preserve"> </v>
      </c>
      <c r="I35" s="10" t="s">
        <v>552</v>
      </c>
      <c r="J35" s="26" t="str">
        <f t="shared" si="1"/>
        <v xml:space="preserve">  1)Занятие по БДД "Велосипед, скутер, мопед, ролики и другие средства передвижения, правила пользования ими." Беседы о правилах безопасного поведения  (Инструкции № 15,18, 20,21, 22)</v>
      </c>
      <c r="K35" s="29"/>
      <c r="L35" s="29"/>
      <c r="M35" s="29"/>
      <c r="N35" s="26" t="str">
        <f t="shared" si="2"/>
        <v xml:space="preserve"> </v>
      </c>
    </row>
    <row r="36" spans="1:14" ht="45" x14ac:dyDescent="0.25">
      <c r="A36" s="33" t="s">
        <v>229</v>
      </c>
      <c r="B36" s="31" t="s">
        <v>9</v>
      </c>
      <c r="C36" s="10" t="s">
        <v>459</v>
      </c>
      <c r="D36" s="9"/>
      <c r="E36" s="28" t="s">
        <v>375</v>
      </c>
      <c r="F36" s="28"/>
      <c r="G36" s="28"/>
      <c r="H36" s="26" t="str">
        <f t="shared" si="0"/>
        <v xml:space="preserve">Модули: Внеурочная деятельность  </v>
      </c>
      <c r="I36" s="10" t="s">
        <v>483</v>
      </c>
      <c r="J36" s="26" t="str">
        <f t="shared" si="1"/>
        <v>130 лет основанию Русского музея в Санкт-Петербурге (1895)  1) КВД "На Севере - жить!"</v>
      </c>
      <c r="K36" s="29" t="s">
        <v>386</v>
      </c>
      <c r="L36" s="29"/>
      <c r="M36" s="29"/>
      <c r="N36" s="26" t="str">
        <f t="shared" si="2"/>
        <v xml:space="preserve">Направления: Патриотическое  </v>
      </c>
    </row>
    <row r="37" spans="1:14" ht="75" x14ac:dyDescent="0.25">
      <c r="A37" s="33" t="s">
        <v>230</v>
      </c>
      <c r="B37" s="31" t="s">
        <v>10</v>
      </c>
      <c r="C37" s="10" t="s">
        <v>460</v>
      </c>
      <c r="D37" s="9"/>
      <c r="E37" s="28"/>
      <c r="F37" s="28"/>
      <c r="G37" s="28"/>
      <c r="H37" s="26" t="str">
        <f t="shared" si="0"/>
        <v xml:space="preserve"> </v>
      </c>
      <c r="I37" s="10"/>
      <c r="J37" s="26" t="str">
        <f t="shared" si="1"/>
        <v xml:space="preserve">День участников ликвидации последствий радиационных аварий и катастроф  </v>
      </c>
      <c r="K37" s="29"/>
      <c r="L37" s="29"/>
      <c r="M37" s="29"/>
      <c r="N37" s="26" t="str">
        <f t="shared" si="2"/>
        <v xml:space="preserve"> </v>
      </c>
    </row>
    <row r="38" spans="1:14" ht="60" x14ac:dyDescent="0.25">
      <c r="A38" s="33" t="s">
        <v>231</v>
      </c>
      <c r="B38" s="31" t="s">
        <v>11</v>
      </c>
      <c r="C38" s="10" t="s">
        <v>461</v>
      </c>
      <c r="D38" s="9"/>
      <c r="E38" s="28"/>
      <c r="F38" s="28"/>
      <c r="G38" s="28"/>
      <c r="H38" s="26" t="str">
        <f t="shared" si="0"/>
        <v xml:space="preserve"> </v>
      </c>
      <c r="I38" s="10"/>
      <c r="J38" s="26" t="str">
        <f t="shared" si="1"/>
        <v xml:space="preserve">День российского парламентаризма
День работника скорой медицинской помощи  </v>
      </c>
      <c r="K38" s="29"/>
      <c r="L38" s="29"/>
      <c r="M38" s="29"/>
      <c r="N38" s="26" t="str">
        <f t="shared" si="2"/>
        <v xml:space="preserve"> </v>
      </c>
    </row>
    <row r="39" spans="1:14" ht="45" x14ac:dyDescent="0.25">
      <c r="A39" s="33" t="s">
        <v>232</v>
      </c>
      <c r="B39" s="31" t="s">
        <v>5</v>
      </c>
      <c r="C39" s="10"/>
      <c r="D39" s="9"/>
      <c r="E39" s="28" t="s">
        <v>375</v>
      </c>
      <c r="F39" s="28"/>
      <c r="G39" s="28"/>
      <c r="H39" s="26" t="str">
        <f t="shared" si="0"/>
        <v xml:space="preserve">Модули: Внеурочная деятельность  </v>
      </c>
      <c r="I39" s="10" t="s">
        <v>546</v>
      </c>
      <c r="J39" s="26" t="str">
        <f t="shared" si="1"/>
        <v xml:space="preserve">  1) КВД "РОВ" </v>
      </c>
      <c r="K39" s="29"/>
      <c r="L39" s="29"/>
      <c r="M39" s="29"/>
      <c r="N39" s="26" t="str">
        <f t="shared" si="2"/>
        <v xml:space="preserve"> </v>
      </c>
    </row>
    <row r="40" spans="1:14" x14ac:dyDescent="0.25">
      <c r="A40" s="33" t="s">
        <v>233</v>
      </c>
      <c r="B40" s="31" t="s">
        <v>6</v>
      </c>
      <c r="C40" s="10"/>
      <c r="D40" s="9"/>
      <c r="E40" s="28"/>
      <c r="F40" s="28"/>
      <c r="G40" s="28"/>
      <c r="H40" s="26" t="str">
        <f t="shared" si="0"/>
        <v xml:space="preserve"> </v>
      </c>
      <c r="I40" s="10"/>
      <c r="J40" s="26" t="str">
        <f t="shared" si="1"/>
        <v xml:space="preserve">  </v>
      </c>
      <c r="K40" s="29"/>
      <c r="L40" s="29"/>
      <c r="M40" s="29"/>
      <c r="N40" s="26" t="str">
        <f t="shared" si="2"/>
        <v xml:space="preserve"> </v>
      </c>
    </row>
    <row r="41" spans="1:14" ht="90" x14ac:dyDescent="0.25">
      <c r="A41" s="33" t="s">
        <v>234</v>
      </c>
      <c r="B41" s="31" t="s">
        <v>7</v>
      </c>
      <c r="C41" s="10"/>
      <c r="D41" s="84" t="s">
        <v>553</v>
      </c>
      <c r="E41" s="28" t="s">
        <v>373</v>
      </c>
      <c r="F41" s="28" t="s">
        <v>378</v>
      </c>
      <c r="G41" s="28"/>
      <c r="H41" s="26" t="str">
        <f t="shared" si="0"/>
        <v xml:space="preserve">Модули: Основные школьные дела Организация предметно-пространственной среды </v>
      </c>
      <c r="I41" s="10"/>
      <c r="J41" s="26" t="str">
        <f t="shared" si="1"/>
        <v xml:space="preserve"> Школьная научно-практическая конференция "Таланты школы №37" </v>
      </c>
      <c r="K41" s="29" t="s">
        <v>389</v>
      </c>
      <c r="L41" s="29"/>
      <c r="M41" s="29"/>
      <c r="N41" s="26" t="str">
        <f t="shared" si="2"/>
        <v xml:space="preserve">Направления: Ценности научного познания  </v>
      </c>
    </row>
    <row r="42" spans="1:14" x14ac:dyDescent="0.25">
      <c r="A42" s="33"/>
      <c r="B42" s="31" t="s">
        <v>8</v>
      </c>
      <c r="C42" s="10"/>
      <c r="D42" s="9"/>
      <c r="E42" s="28"/>
      <c r="F42" s="28"/>
      <c r="G42" s="28"/>
      <c r="H42" s="26" t="str">
        <f t="shared" si="0"/>
        <v xml:space="preserve"> </v>
      </c>
      <c r="I42" s="10"/>
      <c r="J42" s="26" t="str">
        <f t="shared" si="1"/>
        <v xml:space="preserve">  </v>
      </c>
      <c r="K42" s="29"/>
      <c r="L42" s="29"/>
      <c r="M42" s="29"/>
      <c r="N42" s="26" t="str">
        <f t="shared" si="2"/>
        <v xml:space="preserve"> </v>
      </c>
    </row>
    <row r="43" spans="1:14" x14ac:dyDescent="0.25">
      <c r="A43" s="33"/>
      <c r="B43" s="31" t="s">
        <v>9</v>
      </c>
      <c r="C43" s="10"/>
      <c r="D43" s="9"/>
      <c r="E43" s="28"/>
      <c r="F43" s="28"/>
      <c r="G43" s="28"/>
      <c r="H43" s="26" t="str">
        <f t="shared" si="0"/>
        <v xml:space="preserve"> </v>
      </c>
      <c r="I43" s="10"/>
      <c r="J43" s="26" t="str">
        <f t="shared" si="1"/>
        <v xml:space="preserve">  </v>
      </c>
      <c r="K43" s="29"/>
      <c r="L43" s="29"/>
      <c r="M43" s="29"/>
      <c r="N43" s="26" t="str">
        <f t="shared" si="2"/>
        <v xml:space="preserve"> </v>
      </c>
    </row>
    <row r="44" spans="1:14" x14ac:dyDescent="0.25">
      <c r="A44" s="33"/>
      <c r="B44" s="32" t="s">
        <v>10</v>
      </c>
      <c r="C44" s="10"/>
      <c r="D44" s="9"/>
      <c r="E44" s="28"/>
      <c r="F44" s="28"/>
      <c r="G44" s="28"/>
      <c r="H44" s="26" t="str">
        <f t="shared" si="0"/>
        <v xml:space="preserve"> </v>
      </c>
      <c r="I44" s="10"/>
      <c r="J44" s="26" t="str">
        <f t="shared" si="1"/>
        <v xml:space="preserve">  </v>
      </c>
      <c r="K44" s="29"/>
      <c r="L44" s="29"/>
      <c r="M44" s="29"/>
      <c r="N44" s="26" t="str">
        <f t="shared" si="2"/>
        <v xml:space="preserve"> </v>
      </c>
    </row>
    <row r="45" spans="1:14" x14ac:dyDescent="0.25">
      <c r="A45" s="33"/>
      <c r="B45" s="32" t="s">
        <v>11</v>
      </c>
      <c r="C45" s="10"/>
      <c r="D45" s="9"/>
      <c r="E45" s="28"/>
      <c r="F45" s="28"/>
      <c r="G45" s="28"/>
      <c r="H45" s="26" t="str">
        <f t="shared" si="0"/>
        <v xml:space="preserve"> </v>
      </c>
      <c r="I45" s="10"/>
      <c r="J45" s="26" t="str">
        <f t="shared" si="1"/>
        <v xml:space="preserve">  </v>
      </c>
      <c r="K45" s="29"/>
      <c r="L45" s="29"/>
      <c r="M45" s="29"/>
      <c r="N45" s="26" t="str">
        <f t="shared" si="2"/>
        <v xml:space="preserve"> </v>
      </c>
    </row>
    <row r="46" spans="1:14" x14ac:dyDescent="0.25">
      <c r="A46" s="33"/>
      <c r="B46" s="32" t="s">
        <v>5</v>
      </c>
      <c r="C46" s="10"/>
      <c r="D46" s="9"/>
      <c r="E46" s="28"/>
      <c r="F46" s="28"/>
      <c r="G46" s="28"/>
      <c r="H46" s="26" t="str">
        <f t="shared" si="0"/>
        <v xml:space="preserve"> </v>
      </c>
      <c r="I46" s="10"/>
      <c r="J46" s="26" t="str">
        <f t="shared" si="1"/>
        <v xml:space="preserve">  </v>
      </c>
      <c r="K46" s="29"/>
      <c r="L46" s="29"/>
      <c r="M46" s="29"/>
      <c r="N46" s="26" t="str">
        <f t="shared" si="2"/>
        <v xml:space="preserve"> </v>
      </c>
    </row>
    <row r="47" spans="1:14" x14ac:dyDescent="0.25">
      <c r="A47" s="33"/>
      <c r="B47" s="32" t="s">
        <v>6</v>
      </c>
      <c r="C47" s="11"/>
      <c r="D47" s="11"/>
      <c r="E47" s="28"/>
      <c r="F47" s="28"/>
      <c r="G47" s="28"/>
      <c r="H47" s="26" t="str">
        <f t="shared" si="0"/>
        <v xml:space="preserve"> </v>
      </c>
      <c r="I47" s="10"/>
      <c r="J47" s="26" t="str">
        <f t="shared" si="1"/>
        <v xml:space="preserve">  </v>
      </c>
      <c r="K47" s="29"/>
      <c r="L47" s="29"/>
      <c r="M47" s="29"/>
      <c r="N47" s="26" t="str">
        <f t="shared" si="2"/>
        <v xml:space="preserve"> </v>
      </c>
    </row>
    <row r="48" spans="1:14" x14ac:dyDescent="0.25">
      <c r="A48" s="33"/>
      <c r="B48" s="32" t="s">
        <v>7</v>
      </c>
      <c r="C48" s="11"/>
      <c r="D48" s="11"/>
      <c r="E48" s="28"/>
      <c r="F48" s="28"/>
      <c r="G48" s="28"/>
      <c r="H48" s="26" t="str">
        <f t="shared" si="0"/>
        <v xml:space="preserve"> </v>
      </c>
      <c r="I48" s="10"/>
      <c r="J48" s="26" t="str">
        <f t="shared" si="1"/>
        <v xml:space="preserve">  </v>
      </c>
      <c r="K48" s="29"/>
      <c r="L48" s="29"/>
      <c r="M48" s="29"/>
      <c r="N48" s="26" t="str">
        <f t="shared" si="2"/>
        <v xml:space="preserve"> </v>
      </c>
    </row>
    <row r="49" spans="1:14" x14ac:dyDescent="0.25">
      <c r="A49" s="33"/>
      <c r="B49" s="32" t="s">
        <v>8</v>
      </c>
      <c r="C49" s="11"/>
      <c r="D49" s="11"/>
      <c r="E49" s="28"/>
      <c r="F49" s="28"/>
      <c r="G49" s="28"/>
      <c r="H49" s="26" t="str">
        <f t="shared" si="0"/>
        <v xml:space="preserve"> </v>
      </c>
      <c r="I49" s="10"/>
      <c r="J49" s="26" t="str">
        <f t="shared" si="1"/>
        <v xml:space="preserve">  </v>
      </c>
      <c r="K49" s="29"/>
      <c r="L49" s="29"/>
      <c r="M49" s="29"/>
      <c r="N49" s="26" t="str">
        <f t="shared" si="2"/>
        <v xml:space="preserve"> </v>
      </c>
    </row>
    <row r="50" spans="1:14" x14ac:dyDescent="0.25">
      <c r="A50" s="33"/>
      <c r="B50" s="32" t="s">
        <v>9</v>
      </c>
      <c r="C50" s="11"/>
      <c r="D50" s="11"/>
      <c r="E50" s="28"/>
      <c r="F50" s="28"/>
      <c r="G50" s="28"/>
      <c r="H50" s="26" t="str">
        <f t="shared" si="0"/>
        <v xml:space="preserve"> </v>
      </c>
      <c r="I50" s="10"/>
      <c r="J50" s="26" t="str">
        <f t="shared" si="1"/>
        <v xml:space="preserve">  </v>
      </c>
      <c r="K50" s="29"/>
      <c r="L50" s="29"/>
      <c r="M50" s="29"/>
      <c r="N50" s="26" t="str">
        <f t="shared" si="2"/>
        <v xml:space="preserve"> </v>
      </c>
    </row>
  </sheetData>
  <sheetProtection password="CF52" sheet="1" objects="1" scenarios="1" formatCells="0" formatColumns="0" formatRows="0"/>
  <mergeCells count="20">
    <mergeCell ref="E10:G10"/>
    <mergeCell ref="K10:M10"/>
    <mergeCell ref="C4:N4"/>
    <mergeCell ref="C5:N5"/>
    <mergeCell ref="C6:N6"/>
    <mergeCell ref="C7:N7"/>
    <mergeCell ref="C8:N8"/>
    <mergeCell ref="C9:N9"/>
    <mergeCell ref="A1:M1"/>
    <mergeCell ref="P4:S9"/>
    <mergeCell ref="A6:B6"/>
    <mergeCell ref="A7:B7"/>
    <mergeCell ref="A8:B8"/>
    <mergeCell ref="P3:S3"/>
    <mergeCell ref="A3:B3"/>
    <mergeCell ref="C3:K3"/>
    <mergeCell ref="A4:B4"/>
    <mergeCell ref="A5:B5"/>
    <mergeCell ref="A9:B9"/>
    <mergeCell ref="A2:M2"/>
  </mergeCells>
  <dataValidations count="2">
    <dataValidation type="list" allowBlank="1" showInputMessage="1" showErrorMessage="1" promptTitle="Модули" prompt="Выберите из списка" sqref="E11:G50" xr:uid="{00000000-0002-0000-0800-000000000000}">
      <formula1>Модули</formula1>
    </dataValidation>
    <dataValidation type="list" allowBlank="1" showInputMessage="1" showErrorMessage="1" promptTitle="Направления" prompt="Выберите из списка" sqref="K11:M50" xr:uid="{00000000-0002-0000-0800-000001000000}">
      <formula1>Направления</formula1>
    </dataValidation>
  </dataValidations>
  <pageMargins left="0.19685039370078741" right="0.19685039370078741" top="0.39370078740157483" bottom="0.39370078740157483" header="0.31496062992125984" footer="0.31496062992125984"/>
  <pageSetup paperSize="9" scale="46"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800-000002000000}">
          <x14:formula1>
            <xm:f>'Основные сведения'!$B$17:$B$34</xm:f>
          </x14:formula1>
          <xm:sqref>E11:G50</xm:sqref>
        </x14:dataValidation>
        <x14:dataValidation type="list" allowBlank="1" showInputMessage="1" showErrorMessage="1" xr:uid="{00000000-0002-0000-0800-000003000000}">
          <x14:formula1>
            <xm:f>'Основные сведения'!$B$8:$B$15</xm:f>
          </x14:formula1>
          <xm:sqref>K11:M50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13</vt:i4>
      </vt:variant>
      <vt:variant>
        <vt:lpstr>Именованные диапазоны</vt:lpstr>
      </vt:variant>
      <vt:variant>
        <vt:i4>5</vt:i4>
      </vt:variant>
    </vt:vector>
  </HeadingPairs>
  <TitlesOfParts>
    <vt:vector size="18" baseType="lpstr">
      <vt:lpstr>Основные сведения</vt:lpstr>
      <vt:lpstr>Сентябрь</vt:lpstr>
      <vt:lpstr>Октябрь</vt:lpstr>
      <vt:lpstr>Ноябрь</vt:lpstr>
      <vt:lpstr>Декабрь</vt:lpstr>
      <vt:lpstr>Январь</vt:lpstr>
      <vt:lpstr>Февраль</vt:lpstr>
      <vt:lpstr>Март</vt:lpstr>
      <vt:lpstr>Апрель</vt:lpstr>
      <vt:lpstr>Май</vt:lpstr>
      <vt:lpstr>Июнь</vt:lpstr>
      <vt:lpstr>План-сетка для распечатки</vt:lpstr>
      <vt:lpstr>Мониторинг</vt:lpstr>
      <vt:lpstr>Модули</vt:lpstr>
      <vt:lpstr>Направления</vt:lpstr>
      <vt:lpstr>Мониторинг!Область_печати</vt:lpstr>
      <vt:lpstr>'Основные сведения'!Область_печати</vt:lpstr>
      <vt:lpstr>'План-сетка для распечатки'!Область_печати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Оксана Шевченко</cp:lastModifiedBy>
  <cp:lastPrinted>2024-07-14T07:33:18Z</cp:lastPrinted>
  <dcterms:created xsi:type="dcterms:W3CDTF">2021-06-21T13:40:10Z</dcterms:created>
  <dcterms:modified xsi:type="dcterms:W3CDTF">2024-09-03T12:34:10Z</dcterms:modified>
</cp:coreProperties>
</file>